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defaultThemeVersion="124226"/>
  <xr:revisionPtr revIDLastSave="7" documentId="13_ncr:1_{B451AB75-8002-4C51-BE98-54BA529B4F35}" xr6:coauthVersionLast="47" xr6:coauthVersionMax="47" xr10:uidLastSave="{E1C10E17-A67C-4FD3-9D6D-F3F26115AD7B}"/>
  <workbookProtection workbookAlgorithmName="SHA-512" workbookHashValue="UjI7WOp5uC9nfFi6Gp5erkhZDYTtdVR6F+XmzVeu3jbjygEKpg5zWOCIpL5ILh+Q2qMuQlseeh56yHkWoE/L/w==" workbookSaltValue="ZBY1ezuuCfFDqVYFLfz1Iw==" workbookSpinCount="100000" lockStructure="1"/>
  <bookViews>
    <workbookView xWindow="-28920" yWindow="-120" windowWidth="29040" windowHeight="15720" activeTab="1" xr2:uid="{00000000-000D-0000-FFFF-FFFF00000000}"/>
  </bookViews>
  <sheets>
    <sheet name="Návod" sheetId="8" r:id="rId1"/>
    <sheet name="Ceny podle slev" sheetId="6" r:id="rId2"/>
    <sheet name="Slevy podle ce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AC45" i="7" l="1"/>
  <c r="AC44" i="7"/>
  <c r="AC43" i="7"/>
  <c r="AC42" i="7"/>
  <c r="X45" i="7"/>
  <c r="X44" i="7"/>
  <c r="X43" i="7"/>
  <c r="X42" i="7"/>
  <c r="S46" i="7"/>
  <c r="S45" i="7"/>
  <c r="S44" i="7"/>
  <c r="S43" i="7"/>
  <c r="S42" i="7"/>
  <c r="AB23" i="7"/>
  <c r="AB22" i="7"/>
  <c r="AB21" i="7"/>
  <c r="AB20" i="7"/>
  <c r="Y23" i="7"/>
  <c r="Y22" i="7"/>
  <c r="Y21" i="7"/>
  <c r="Y20" i="7"/>
  <c r="I23" i="7"/>
  <c r="I22" i="7"/>
  <c r="I21" i="7"/>
  <c r="I20" i="7"/>
  <c r="I19" i="7"/>
  <c r="D21" i="7"/>
  <c r="D20" i="7"/>
  <c r="D19" i="7"/>
  <c r="AC35" i="6" l="1"/>
  <c r="M2" i="7"/>
  <c r="AA21" i="7"/>
  <c r="Z21" i="7" s="1"/>
  <c r="AA22" i="7"/>
  <c r="Z22" i="7" s="1"/>
  <c r="AA23" i="7"/>
  <c r="Z23" i="7" s="1"/>
  <c r="AA20" i="7"/>
  <c r="Z20" i="7" s="1"/>
  <c r="X21" i="7"/>
  <c r="X22" i="7"/>
  <c r="X23" i="7"/>
  <c r="X20" i="7"/>
  <c r="U21" i="7"/>
  <c r="V21" i="7" s="1"/>
  <c r="U22" i="7"/>
  <c r="V22" i="7" s="1"/>
  <c r="U23" i="7"/>
  <c r="V23" i="7" s="1"/>
  <c r="U24" i="7"/>
  <c r="V24" i="7" s="1"/>
  <c r="U20" i="7"/>
  <c r="V20" i="7" s="1"/>
  <c r="V24" i="6" l="1"/>
  <c r="AB23" i="6"/>
  <c r="AB22" i="6"/>
  <c r="AB21" i="6"/>
  <c r="AB20" i="6"/>
  <c r="C20" i="7" l="1"/>
  <c r="B20" i="7" s="1"/>
  <c r="C21" i="7"/>
  <c r="B21" i="7" s="1"/>
  <c r="C19" i="7"/>
  <c r="B19" i="7" s="1"/>
  <c r="R23" i="7"/>
  <c r="Q23" i="7" l="1"/>
  <c r="S23" i="7"/>
  <c r="D21" i="6"/>
  <c r="D20" i="6"/>
  <c r="D19" i="6"/>
  <c r="M8" i="7"/>
  <c r="N8" i="7" s="1"/>
  <c r="M9" i="7"/>
  <c r="N9" i="7" s="1"/>
  <c r="M10" i="7"/>
  <c r="N10" i="7" s="1"/>
  <c r="M11" i="7"/>
  <c r="N11" i="7" s="1"/>
  <c r="M12" i="7"/>
  <c r="N12" i="7" s="1"/>
  <c r="T23" i="7"/>
  <c r="T24" i="7"/>
  <c r="W20" i="7"/>
  <c r="W21" i="7"/>
  <c r="W22" i="7"/>
  <c r="W23" i="7"/>
  <c r="Y23" i="6"/>
  <c r="Y22" i="6"/>
  <c r="Y21" i="6"/>
  <c r="Y20" i="6"/>
  <c r="U36" i="7"/>
  <c r="R36" i="7"/>
  <c r="U35" i="7"/>
  <c r="R35" i="7"/>
  <c r="U34" i="7"/>
  <c r="R34" i="7"/>
  <c r="U33" i="7"/>
  <c r="R33" i="7"/>
  <c r="U32" i="7"/>
  <c r="R32" i="7"/>
  <c r="M24" i="7"/>
  <c r="M23" i="7"/>
  <c r="M22" i="7"/>
  <c r="M21" i="7"/>
  <c r="M20" i="7"/>
  <c r="M19" i="7"/>
  <c r="N24" i="6"/>
  <c r="V36" i="6"/>
  <c r="S36" i="6"/>
  <c r="V35" i="6"/>
  <c r="S35" i="6"/>
  <c r="V34" i="6"/>
  <c r="S34" i="6"/>
  <c r="V33" i="6"/>
  <c r="S33" i="6"/>
  <c r="V32" i="6"/>
  <c r="S32" i="6"/>
  <c r="N23" i="6"/>
  <c r="N22" i="6"/>
  <c r="N21" i="6"/>
  <c r="N20" i="6"/>
  <c r="N19" i="6"/>
  <c r="C27" i="7"/>
  <c r="D27" i="6"/>
  <c r="S12" i="6"/>
  <c r="V36" i="7" l="1"/>
  <c r="T36" i="7" s="1"/>
  <c r="T34" i="7"/>
  <c r="V34" i="7"/>
  <c r="V35" i="7"/>
  <c r="T35" i="7" s="1"/>
  <c r="V33" i="7"/>
  <c r="T33" i="7" s="1"/>
  <c r="V32" i="7"/>
  <c r="T32" i="7" s="1"/>
  <c r="S33" i="7"/>
  <c r="Q33" i="7" s="1"/>
  <c r="S36" i="7"/>
  <c r="Q36" i="7" s="1"/>
  <c r="S34" i="7"/>
  <c r="Q34" i="7" s="1"/>
  <c r="S32" i="7"/>
  <c r="Q32" i="7" s="1"/>
  <c r="S35" i="7"/>
  <c r="Q35" i="7" s="1"/>
  <c r="N21" i="7"/>
  <c r="L21" i="7" s="1"/>
  <c r="N22" i="7"/>
  <c r="L22" i="7" s="1"/>
  <c r="N19" i="7"/>
  <c r="L19" i="7" s="1"/>
  <c r="N20" i="7"/>
  <c r="L20" i="7" s="1"/>
  <c r="N23" i="7"/>
  <c r="L23" i="7" s="1"/>
  <c r="N24" i="7"/>
  <c r="L24" i="7" s="1"/>
  <c r="D27" i="7"/>
  <c r="B27" i="7" s="1"/>
  <c r="R12" i="7"/>
  <c r="S12" i="7" l="1"/>
  <c r="Q12" i="7" s="1"/>
  <c r="H35" i="7"/>
  <c r="I35" i="7"/>
  <c r="J35" i="7"/>
  <c r="H36" i="7"/>
  <c r="I36" i="7"/>
  <c r="J36" i="7"/>
  <c r="H37" i="7"/>
  <c r="I37" i="7"/>
  <c r="J37" i="7"/>
  <c r="H38" i="7"/>
  <c r="I38" i="7"/>
  <c r="J38" i="7"/>
  <c r="H39" i="7"/>
  <c r="I39" i="7"/>
  <c r="J39" i="7"/>
  <c r="H40" i="7"/>
  <c r="I40" i="7"/>
  <c r="J40" i="7"/>
  <c r="H41" i="7"/>
  <c r="I41" i="7"/>
  <c r="J41" i="7"/>
  <c r="H42" i="7"/>
  <c r="I42" i="7"/>
  <c r="J42" i="7"/>
  <c r="H43" i="7"/>
  <c r="I43" i="7"/>
  <c r="J43" i="7"/>
  <c r="H44" i="7"/>
  <c r="I44" i="7"/>
  <c r="J44" i="7"/>
  <c r="H45" i="7"/>
  <c r="I45" i="7"/>
  <c r="J45" i="7"/>
  <c r="H46" i="7"/>
  <c r="I46" i="7"/>
  <c r="J46" i="7"/>
  <c r="G36" i="7"/>
  <c r="G37" i="7"/>
  <c r="G38" i="7"/>
  <c r="G39" i="7"/>
  <c r="G40" i="7"/>
  <c r="G41" i="7"/>
  <c r="G42" i="7"/>
  <c r="G43" i="7"/>
  <c r="G44" i="7"/>
  <c r="G45" i="7"/>
  <c r="G46" i="7"/>
  <c r="G35" i="7"/>
  <c r="K35" i="7" s="1"/>
  <c r="L35" i="6"/>
  <c r="M35" i="6"/>
  <c r="N35" i="6"/>
  <c r="L36" i="6"/>
  <c r="M36" i="6"/>
  <c r="N36" i="6"/>
  <c r="L37" i="6"/>
  <c r="M37" i="6"/>
  <c r="N37" i="6"/>
  <c r="L38" i="6"/>
  <c r="M38" i="6"/>
  <c r="N38" i="6"/>
  <c r="L39" i="6"/>
  <c r="M39" i="6"/>
  <c r="N39" i="6"/>
  <c r="L40" i="6"/>
  <c r="M40" i="6"/>
  <c r="N40" i="6"/>
  <c r="L41" i="6"/>
  <c r="M41" i="6"/>
  <c r="N41" i="6"/>
  <c r="L42" i="6"/>
  <c r="M42" i="6"/>
  <c r="N42" i="6"/>
  <c r="L43" i="6"/>
  <c r="M43" i="6"/>
  <c r="N43" i="6"/>
  <c r="L44" i="6"/>
  <c r="M44" i="6"/>
  <c r="N44" i="6"/>
  <c r="L45" i="6"/>
  <c r="M45" i="6"/>
  <c r="N45" i="6"/>
  <c r="L46" i="6"/>
  <c r="M46" i="6"/>
  <c r="N46" i="6"/>
  <c r="K36" i="6"/>
  <c r="K37" i="6"/>
  <c r="K38" i="6"/>
  <c r="K39" i="6"/>
  <c r="K40" i="6"/>
  <c r="K41" i="6"/>
  <c r="K42" i="6"/>
  <c r="K43" i="6"/>
  <c r="K44" i="6"/>
  <c r="K45" i="6"/>
  <c r="K46" i="6"/>
  <c r="K35" i="6"/>
  <c r="L39" i="7" l="1"/>
  <c r="D39" i="7" s="1"/>
  <c r="K38" i="7"/>
  <c r="C38" i="7" s="1"/>
  <c r="N43" i="7"/>
  <c r="F43" i="7" s="1"/>
  <c r="L38" i="7"/>
  <c r="D38" i="7" s="1"/>
  <c r="N46" i="7"/>
  <c r="F46" i="7" s="1"/>
  <c r="L42" i="7"/>
  <c r="D42" i="7" s="1"/>
  <c r="M46" i="7"/>
  <c r="E46" i="7" s="1"/>
  <c r="M43" i="7"/>
  <c r="E43" i="7" s="1"/>
  <c r="N42" i="7"/>
  <c r="F42" i="7" s="1"/>
  <c r="K36" i="7"/>
  <c r="C36" i="7" s="1"/>
  <c r="M42" i="7"/>
  <c r="E42" i="7" s="1"/>
  <c r="N37" i="7"/>
  <c r="F37" i="7" s="1"/>
  <c r="M37" i="7"/>
  <c r="E37" i="7" s="1"/>
  <c r="N41" i="7"/>
  <c r="F41" i="7" s="1"/>
  <c r="L37" i="7"/>
  <c r="D37" i="7" s="1"/>
  <c r="L46" i="7"/>
  <c r="D46" i="7" s="1"/>
  <c r="M41" i="7"/>
  <c r="E41" i="7" s="1"/>
  <c r="N36" i="7"/>
  <c r="F36" i="7" s="1"/>
  <c r="K40" i="7"/>
  <c r="C40" i="7" s="1"/>
  <c r="K39" i="7"/>
  <c r="C39" i="7" s="1"/>
  <c r="M38" i="7"/>
  <c r="E38" i="7" s="1"/>
  <c r="L41" i="7"/>
  <c r="D41" i="7" s="1"/>
  <c r="N38" i="7"/>
  <c r="F38" i="7" s="1"/>
  <c r="K37" i="7"/>
  <c r="C37" i="7" s="1"/>
  <c r="N45" i="7"/>
  <c r="F45" i="7" s="1"/>
  <c r="K45" i="7"/>
  <c r="C45" i="7" s="1"/>
  <c r="K43" i="7"/>
  <c r="C43" i="7" s="1"/>
  <c r="M35" i="7"/>
  <c r="E35" i="7" s="1"/>
  <c r="L43" i="7"/>
  <c r="D43" i="7" s="1"/>
  <c r="K46" i="7"/>
  <c r="C46" i="7" s="1"/>
  <c r="M45" i="7"/>
  <c r="E45" i="7" s="1"/>
  <c r="L36" i="7"/>
  <c r="D36" i="7" s="1"/>
  <c r="K44" i="7"/>
  <c r="C44" i="7" s="1"/>
  <c r="L45" i="7"/>
  <c r="D45" i="7" s="1"/>
  <c r="N35" i="7"/>
  <c r="F35" i="7" s="1"/>
  <c r="N44" i="7"/>
  <c r="F44" i="7" s="1"/>
  <c r="K42" i="7"/>
  <c r="C42" i="7" s="1"/>
  <c r="M44" i="7"/>
  <c r="E44" i="7" s="1"/>
  <c r="N39" i="7"/>
  <c r="F39" i="7" s="1"/>
  <c r="L35" i="7"/>
  <c r="D35" i="7" s="1"/>
  <c r="M36" i="7"/>
  <c r="E36" i="7" s="1"/>
  <c r="N40" i="7"/>
  <c r="F40" i="7" s="1"/>
  <c r="M40" i="7"/>
  <c r="E40" i="7" s="1"/>
  <c r="L40" i="7"/>
  <c r="D40" i="7" s="1"/>
  <c r="K41" i="7"/>
  <c r="C41" i="7" s="1"/>
  <c r="L44" i="7"/>
  <c r="D44" i="7" s="1"/>
  <c r="M39" i="7"/>
  <c r="E39" i="7" s="1"/>
  <c r="AB45" i="7"/>
  <c r="AA45" i="7" s="1"/>
  <c r="AB44" i="7"/>
  <c r="AA44" i="7" s="1"/>
  <c r="AB43" i="7"/>
  <c r="AA43" i="7" s="1"/>
  <c r="AB42" i="7"/>
  <c r="AA42" i="7" s="1"/>
  <c r="AC45" i="6"/>
  <c r="AC44" i="6"/>
  <c r="AC43" i="6"/>
  <c r="AC42" i="6"/>
  <c r="T22" i="7" l="1"/>
  <c r="T21" i="7"/>
  <c r="T20" i="7"/>
  <c r="R21" i="7"/>
  <c r="R22" i="7"/>
  <c r="R20" i="7"/>
  <c r="V23" i="6"/>
  <c r="V22" i="6"/>
  <c r="S22" i="6"/>
  <c r="V21" i="6"/>
  <c r="S21" i="6"/>
  <c r="V20" i="6"/>
  <c r="S20" i="6"/>
  <c r="S22" i="7" l="1"/>
  <c r="Q22" i="7" s="1"/>
  <c r="Q20" i="7"/>
  <c r="S20" i="7"/>
  <c r="S21" i="7"/>
  <c r="Q21" i="7" s="1"/>
  <c r="L12" i="7"/>
  <c r="L11" i="7"/>
  <c r="L10" i="7"/>
  <c r="L9" i="7"/>
  <c r="L8" i="7"/>
  <c r="N12" i="6"/>
  <c r="N11" i="6"/>
  <c r="N10" i="6"/>
  <c r="N9" i="6"/>
  <c r="N8" i="6"/>
  <c r="W45" i="7" l="1"/>
  <c r="W44" i="7"/>
  <c r="W43" i="7"/>
  <c r="W42" i="7"/>
  <c r="R46" i="7"/>
  <c r="R45" i="7"/>
  <c r="R44" i="7"/>
  <c r="R43" i="7"/>
  <c r="R42" i="7"/>
  <c r="H23" i="7"/>
  <c r="H22" i="7"/>
  <c r="H21" i="7"/>
  <c r="H20" i="7"/>
  <c r="H19" i="7"/>
  <c r="AC11" i="7"/>
  <c r="AD11" i="7" s="1"/>
  <c r="AC10" i="7"/>
  <c r="AD10" i="7" s="1"/>
  <c r="AC9" i="7"/>
  <c r="AD9" i="7" s="1"/>
  <c r="AC8" i="7"/>
  <c r="AD8" i="7" s="1"/>
  <c r="AC7" i="7"/>
  <c r="AD7" i="7" s="1"/>
  <c r="Z11" i="7"/>
  <c r="AA11" i="7" s="1"/>
  <c r="Z10" i="7"/>
  <c r="AA10" i="7" s="1"/>
  <c r="Z9" i="7"/>
  <c r="AA9" i="7" s="1"/>
  <c r="Z8" i="7"/>
  <c r="AA8" i="7" s="1"/>
  <c r="Z7" i="7"/>
  <c r="AA7" i="7" s="1"/>
  <c r="U11" i="7"/>
  <c r="V11" i="7" s="1"/>
  <c r="U10" i="7"/>
  <c r="V10" i="7" s="1"/>
  <c r="U9" i="7"/>
  <c r="V9" i="7" s="1"/>
  <c r="U8" i="7"/>
  <c r="V8" i="7" s="1"/>
  <c r="U7" i="7"/>
  <c r="V7" i="7" s="1"/>
  <c r="R11" i="7"/>
  <c r="S11" i="7" s="1"/>
  <c r="R10" i="7"/>
  <c r="S10" i="7" s="1"/>
  <c r="R9" i="7"/>
  <c r="S9" i="7" s="1"/>
  <c r="R8" i="7"/>
  <c r="S8" i="7" s="1"/>
  <c r="R7" i="7"/>
  <c r="S7" i="7" s="1"/>
  <c r="AB34" i="7"/>
  <c r="AC34" i="7" s="1"/>
  <c r="AB33" i="7"/>
  <c r="AC33" i="7" s="1"/>
  <c r="AB32" i="7"/>
  <c r="AC32" i="7" s="1"/>
  <c r="AB31" i="7"/>
  <c r="AC31" i="7" s="1"/>
  <c r="AB30" i="7"/>
  <c r="AC30" i="7" s="1"/>
  <c r="H13" i="7"/>
  <c r="H12" i="7"/>
  <c r="I12" i="7" s="1"/>
  <c r="H11" i="7"/>
  <c r="I11" i="7" s="1"/>
  <c r="H10" i="7"/>
  <c r="I10" i="7" s="1"/>
  <c r="H9" i="7"/>
  <c r="I9" i="7" s="1"/>
  <c r="H8" i="7"/>
  <c r="C9" i="7"/>
  <c r="D9" i="7" s="1"/>
  <c r="C10" i="7"/>
  <c r="D10" i="7" s="1"/>
  <c r="C11" i="7"/>
  <c r="D11" i="7" s="1"/>
  <c r="C12" i="7"/>
  <c r="D12" i="7" s="1"/>
  <c r="C13" i="7"/>
  <c r="C8" i="7"/>
  <c r="D8" i="7" s="1"/>
  <c r="D13" i="6"/>
  <c r="I13" i="6"/>
  <c r="I13" i="7" l="1"/>
  <c r="G13" i="7" s="1"/>
  <c r="D13" i="7"/>
  <c r="B13" i="7" s="1"/>
  <c r="Q46" i="7"/>
  <c r="G23" i="7"/>
  <c r="V45" i="7"/>
  <c r="Q45" i="7"/>
  <c r="G22" i="7"/>
  <c r="V44" i="7"/>
  <c r="Q44" i="7"/>
  <c r="G21" i="7"/>
  <c r="V43" i="7"/>
  <c r="Q43" i="7"/>
  <c r="G20" i="7"/>
  <c r="V42" i="7"/>
  <c r="Q42" i="7"/>
  <c r="G19" i="7"/>
  <c r="AB11" i="7"/>
  <c r="Y11" i="7"/>
  <c r="T11" i="7"/>
  <c r="Q11" i="7"/>
  <c r="AB10" i="7"/>
  <c r="Y10" i="7"/>
  <c r="T10" i="7"/>
  <c r="Q10" i="7"/>
  <c r="AB9" i="7"/>
  <c r="Y9" i="7"/>
  <c r="T9" i="7"/>
  <c r="Q9" i="7"/>
  <c r="AB8" i="7"/>
  <c r="Y8" i="7"/>
  <c r="T8" i="7"/>
  <c r="Q8" i="7"/>
  <c r="AB7" i="7"/>
  <c r="Y7" i="7"/>
  <c r="T7" i="7"/>
  <c r="Q7" i="7"/>
  <c r="AA34" i="7"/>
  <c r="G12" i="7"/>
  <c r="B12" i="7"/>
  <c r="AA33" i="7"/>
  <c r="G11" i="7"/>
  <c r="B11" i="7"/>
  <c r="AA32" i="7"/>
  <c r="G10" i="7"/>
  <c r="B10" i="7"/>
  <c r="AA31" i="7"/>
  <c r="G9" i="7"/>
  <c r="B9" i="7"/>
  <c r="AA30" i="7"/>
  <c r="G8" i="7"/>
  <c r="B8" i="7"/>
  <c r="S46" i="6"/>
  <c r="I23" i="6"/>
  <c r="X45" i="6"/>
  <c r="S45" i="6"/>
  <c r="I22" i="6"/>
  <c r="X44" i="6"/>
  <c r="S44" i="6"/>
  <c r="I21" i="6"/>
  <c r="X43" i="6"/>
  <c r="S43" i="6"/>
  <c r="I20" i="6"/>
  <c r="X42" i="6"/>
  <c r="S42" i="6"/>
  <c r="I19" i="6"/>
  <c r="AD11" i="6"/>
  <c r="AA11" i="6"/>
  <c r="V11" i="6"/>
  <c r="S11" i="6"/>
  <c r="AD10" i="6"/>
  <c r="AA10" i="6"/>
  <c r="V10" i="6"/>
  <c r="S10" i="6"/>
  <c r="AD9" i="6"/>
  <c r="AA9" i="6"/>
  <c r="V9" i="6"/>
  <c r="S9" i="6"/>
  <c r="AD8" i="6"/>
  <c r="AA8" i="6"/>
  <c r="V8" i="6"/>
  <c r="S8" i="6"/>
  <c r="AD7" i="6"/>
  <c r="AA7" i="6"/>
  <c r="V7" i="6"/>
  <c r="S7" i="6"/>
  <c r="AC34" i="6"/>
  <c r="I12" i="6"/>
  <c r="D12" i="6"/>
  <c r="AC33" i="6"/>
  <c r="I11" i="6"/>
  <c r="D11" i="6"/>
  <c r="AC32" i="6"/>
  <c r="I10" i="6"/>
  <c r="D10" i="6"/>
  <c r="AC31" i="6"/>
  <c r="I9" i="6"/>
  <c r="D9" i="6"/>
  <c r="AC30" i="6"/>
  <c r="I8" i="6"/>
  <c r="D8" i="6"/>
  <c r="C35" i="7"/>
</calcChain>
</file>

<file path=xl/sharedStrings.xml><?xml version="1.0" encoding="utf-8"?>
<sst xmlns="http://schemas.openxmlformats.org/spreadsheetml/2006/main" count="432" uniqueCount="60">
  <si>
    <t>PPL Parcel CZ Business</t>
  </si>
  <si>
    <t>PPL Parcel CZ Private</t>
  </si>
  <si>
    <t>PPL Parcel CZ Smart</t>
  </si>
  <si>
    <t>Import SK</t>
  </si>
  <si>
    <t>PPL Parcel CZ Return</t>
  </si>
  <si>
    <t>hmotnost</t>
  </si>
  <si>
    <t>sleva</t>
  </si>
  <si>
    <t>standardní</t>
  </si>
  <si>
    <t>zákaznická</t>
  </si>
  <si>
    <t>kg</t>
  </si>
  <si>
    <t>cena</t>
  </si>
  <si>
    <t>PPL Parcel Connect</t>
  </si>
  <si>
    <t>PPL Connect Plus</t>
  </si>
  <si>
    <t>PPL Parcel Smart Europe</t>
  </si>
  <si>
    <t>PPL Parcel Return Connect</t>
  </si>
  <si>
    <t>zóna 1</t>
  </si>
  <si>
    <t>zóna 2</t>
  </si>
  <si>
    <t>zóna 3</t>
  </si>
  <si>
    <t>základní</t>
  </si>
  <si>
    <t>Doběrečné - ČR</t>
  </si>
  <si>
    <t>Doběrečné - Slovensko</t>
  </si>
  <si>
    <t>Doběrečné - Maďarsko</t>
  </si>
  <si>
    <t>dobírka</t>
  </si>
  <si>
    <t>Kč</t>
  </si>
  <si>
    <t>PPL Balík Max +</t>
  </si>
  <si>
    <t>Atyp - ČR</t>
  </si>
  <si>
    <t>zóna 4</t>
  </si>
  <si>
    <t>0,2 m3</t>
  </si>
  <si>
    <t>0,4 m3</t>
  </si>
  <si>
    <t>0,6 m3</t>
  </si>
  <si>
    <t>0,8 m3</t>
  </si>
  <si>
    <t>1,2 m3</t>
  </si>
  <si>
    <t>1,6 m3</t>
  </si>
  <si>
    <t>2 m3</t>
  </si>
  <si>
    <t>2,8 m3</t>
  </si>
  <si>
    <t>4 m3</t>
  </si>
  <si>
    <t>6 m3</t>
  </si>
  <si>
    <t>8 m3</t>
  </si>
  <si>
    <t>12 m3</t>
  </si>
  <si>
    <t>PPL Parcel CZ Smart To Box</t>
  </si>
  <si>
    <t>50*</t>
  </si>
  <si>
    <t>*platí jen pro Slovensko</t>
  </si>
  <si>
    <t>Návod</t>
  </si>
  <si>
    <t>Vyplňujte červená pole.</t>
  </si>
  <si>
    <t>Zelená pole zobrazí výsledek.</t>
  </si>
  <si>
    <t>objem</t>
  </si>
  <si>
    <t>m3</t>
  </si>
  <si>
    <t>Doběrečné - 
Polsko, Rumunsko</t>
  </si>
  <si>
    <t>15/20</t>
  </si>
  <si>
    <t>25/31,5</t>
  </si>
  <si>
    <t>Slovensko do 15 kg</t>
  </si>
  <si>
    <t>Německo do 31,5 kg
Polsko do 25 kg</t>
  </si>
  <si>
    <t>Nizozemsko, Rakousko
do 20 kg</t>
  </si>
  <si>
    <t>Ceník PPL CZ</t>
  </si>
  <si>
    <t>Ceny podle slev</t>
  </si>
  <si>
    <t>Po vyplnění slevy ze standardní ceny zobrazí tabulka zákaznickou cenu.</t>
  </si>
  <si>
    <t>Slevy podle cen</t>
  </si>
  <si>
    <t>Po vyplnění zákaznické ceny zobrazí tabulka slevu ze standardního ceníku.</t>
  </si>
  <si>
    <t>Maďarsko, Bulharsko do 20 kg 
Rumunsko do 15 kg
do 20 kg</t>
  </si>
  <si>
    <t>Platný od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</si>
</sst>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0" fontId="3" fillId="2" borderId="3" xfId="1" applyNumberFormat="1" applyFont="1" applyFill="1" applyBorder="1" applyAlignment="1" applyProtection="1">
      <alignment horizontal="center" vertical="center"/>
      <protection locked="0"/>
    </xf>
    <xf numFmtId="4" fontId="3" fillId="6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0" fontId="3" fillId="2" borderId="2" xfId="1" applyNumberFormat="1" applyFont="1" applyFill="1" applyBorder="1" applyAlignment="1" applyProtection="1">
      <alignment horizontal="center" vertical="center"/>
      <protection locked="0"/>
    </xf>
    <xf numFmtId="3" fontId="3" fillId="3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/>
    </xf>
    <xf numFmtId="10" fontId="3" fillId="0" borderId="11" xfId="1" applyNumberFormat="1" applyFont="1" applyFill="1" applyBorder="1" applyAlignment="1" applyProtection="1">
      <alignment horizontal="center" vertical="center"/>
      <protection locked="0"/>
    </xf>
    <xf numFmtId="3" fontId="3" fillId="0" borderId="14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3" fillId="8" borderId="0" xfId="0" applyFont="1" applyFill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 applyProtection="1">
      <alignment horizontal="center" vertical="center"/>
    </xf>
    <xf numFmtId="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3" fontId="3" fillId="3" borderId="3" xfId="0" applyNumberFormat="1" applyFont="1" applyFill="1" applyBorder="1" applyAlignment="1">
      <alignment horizontal="center" vertical="center"/>
    </xf>
    <xf numFmtId="0" fontId="0" fillId="9" borderId="0" xfId="0" applyFill="1"/>
    <xf numFmtId="0" fontId="9" fillId="8" borderId="0" xfId="0" applyFont="1" applyFill="1"/>
    <xf numFmtId="0" fontId="7" fillId="8" borderId="0" xfId="0" applyFont="1" applyFill="1"/>
    <xf numFmtId="0" fontId="5" fillId="8" borderId="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8" borderId="8" xfId="0" applyFont="1" applyFill="1" applyBorder="1" applyAlignment="1"/>
    <xf numFmtId="0" fontId="6" fillId="8" borderId="5" xfId="0" applyFont="1" applyFill="1" applyBorder="1" applyAlignment="1"/>
    <xf numFmtId="0" fontId="6" fillId="8" borderId="9" xfId="0" applyFont="1" applyFill="1" applyBorder="1" applyAlignment="1"/>
    <xf numFmtId="0" fontId="6" fillId="8" borderId="7" xfId="0" applyFont="1" applyFill="1" applyBorder="1" applyAlignment="1"/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0" fontId="3" fillId="0" borderId="11" xfId="1" applyNumberFormat="1" applyFont="1" applyFill="1" applyBorder="1" applyAlignment="1" applyProtection="1">
      <alignment horizontal="center" vertical="center"/>
    </xf>
    <xf numFmtId="10" fontId="3" fillId="0" borderId="14" xfId="1" applyNumberFormat="1" applyFont="1" applyFill="1" applyBorder="1" applyAlignment="1" applyProtection="1">
      <alignment horizontal="center" vertical="center"/>
    </xf>
    <xf numFmtId="10" fontId="3" fillId="0" borderId="13" xfId="1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1" defaultTableStyle="TableStyleMedium2" defaultPivotStyle="PivotStyleMedium9">
    <tableStyle name="Invisible" pivot="0" table="0" count="0" xr9:uid="{D812C1DB-5B30-46F0-A446-A7FFA16F4E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2626-CA1D-4566-86B9-2CE8B2105EA2}">
  <dimension ref="B2:I10"/>
  <sheetViews>
    <sheetView showGridLines="0" workbookViewId="0"/>
  </sheetViews>
  <sheetFormatPr defaultRowHeight="15" x14ac:dyDescent="0.25"/>
  <cols>
    <col min="1" max="16384" width="9.140625" style="40"/>
  </cols>
  <sheetData>
    <row r="2" spans="2:9" ht="18.75" x14ac:dyDescent="0.3">
      <c r="B2" s="42" t="s">
        <v>42</v>
      </c>
      <c r="C2" s="41"/>
      <c r="D2" s="41"/>
      <c r="E2" s="41"/>
      <c r="F2" s="41"/>
      <c r="G2" s="41"/>
      <c r="H2" s="41"/>
      <c r="I2" s="41"/>
    </row>
    <row r="3" spans="2:9" x14ac:dyDescent="0.25">
      <c r="B3" s="1" t="s">
        <v>43</v>
      </c>
      <c r="C3" s="1"/>
      <c r="D3" s="1"/>
      <c r="E3" s="1"/>
      <c r="F3" s="1"/>
      <c r="G3" s="1"/>
      <c r="H3" s="1"/>
      <c r="I3" s="1"/>
    </row>
    <row r="4" spans="2:9" x14ac:dyDescent="0.25">
      <c r="B4" s="1" t="s">
        <v>44</v>
      </c>
      <c r="C4" s="1"/>
      <c r="D4" s="1"/>
      <c r="E4" s="1"/>
      <c r="F4" s="1"/>
      <c r="G4" s="1"/>
      <c r="H4" s="1"/>
      <c r="I4" s="1"/>
    </row>
    <row r="6" spans="2:9" ht="18.75" x14ac:dyDescent="0.3">
      <c r="B6" s="42" t="s">
        <v>54</v>
      </c>
      <c r="C6" s="41"/>
      <c r="D6" s="41"/>
      <c r="E6" s="41"/>
      <c r="F6" s="41"/>
      <c r="G6" s="41"/>
      <c r="H6" s="41"/>
      <c r="I6" s="41"/>
    </row>
    <row r="7" spans="2:9" x14ac:dyDescent="0.25">
      <c r="B7" s="1" t="s">
        <v>55</v>
      </c>
      <c r="C7" s="1"/>
      <c r="D7" s="1"/>
      <c r="E7" s="1"/>
      <c r="F7" s="1"/>
      <c r="G7" s="1"/>
      <c r="H7" s="1"/>
      <c r="I7" s="1"/>
    </row>
    <row r="9" spans="2:9" ht="18.75" x14ac:dyDescent="0.3">
      <c r="B9" s="42" t="s">
        <v>56</v>
      </c>
      <c r="C9" s="41"/>
      <c r="D9" s="41"/>
      <c r="E9" s="41"/>
      <c r="F9" s="41"/>
      <c r="G9" s="41"/>
      <c r="H9" s="41"/>
      <c r="I9" s="41"/>
    </row>
    <row r="10" spans="2:9" x14ac:dyDescent="0.25">
      <c r="B10" s="1" t="s">
        <v>57</v>
      </c>
      <c r="C10" s="1"/>
      <c r="D10" s="1"/>
      <c r="E10" s="1"/>
      <c r="F10" s="1"/>
      <c r="G10" s="1"/>
      <c r="H10" s="1"/>
      <c r="I10" s="1"/>
    </row>
  </sheetData>
  <sheetProtection algorithmName="SHA-512" hashValue="h3SvvyrPIKrDGPHuLdRP9+XaDYGvEhZXSSH2RO/zeJGh1r3iC16qpcTL4wWahLi7Jst5h93Rl01MDlMdCNZThA==" saltValue="LdO1b0n52wTDpIakeJ1LI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showGridLines="0" tabSelected="1" zoomScaleNormal="100" workbookViewId="0">
      <selection activeCell="AE45" sqref="AE45"/>
    </sheetView>
  </sheetViews>
  <sheetFormatPr defaultColWidth="7.7109375" defaultRowHeight="11.25" x14ac:dyDescent="0.2"/>
  <cols>
    <col min="1" max="16384" width="7.7109375" style="2"/>
  </cols>
  <sheetData>
    <row r="1" spans="1:30" ht="11.25" customHeight="1" x14ac:dyDescent="0.2">
      <c r="A1" s="32"/>
      <c r="B1" s="67" t="s">
        <v>53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30"/>
      <c r="N1" s="30"/>
      <c r="P1" s="3"/>
      <c r="Q1" s="68" t="s">
        <v>11</v>
      </c>
      <c r="R1" s="55"/>
      <c r="S1" s="55"/>
      <c r="T1" s="55"/>
      <c r="U1" s="55"/>
      <c r="V1" s="55"/>
      <c r="X1" s="3"/>
      <c r="Y1" s="68" t="s">
        <v>12</v>
      </c>
      <c r="Z1" s="55"/>
      <c r="AA1" s="55"/>
      <c r="AB1" s="55"/>
      <c r="AC1" s="55"/>
      <c r="AD1" s="55"/>
    </row>
    <row r="2" spans="1:30" ht="11.25" customHeight="1" x14ac:dyDescent="0.2">
      <c r="A2" s="32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31" t="s">
        <v>59</v>
      </c>
      <c r="N2" s="30"/>
      <c r="P2" s="14"/>
      <c r="Q2" s="55"/>
      <c r="R2" s="55"/>
      <c r="S2" s="55"/>
      <c r="T2" s="55"/>
      <c r="U2" s="55"/>
      <c r="V2" s="55"/>
      <c r="X2" s="3"/>
      <c r="Y2" s="55"/>
      <c r="Z2" s="55"/>
      <c r="AA2" s="55"/>
      <c r="AB2" s="55"/>
      <c r="AC2" s="55"/>
      <c r="AD2" s="55"/>
    </row>
    <row r="3" spans="1:30" x14ac:dyDescent="0.2">
      <c r="P3" s="14"/>
      <c r="Q3" s="56" t="s">
        <v>15</v>
      </c>
      <c r="R3" s="56"/>
      <c r="S3" s="56"/>
      <c r="T3" s="56" t="s">
        <v>16</v>
      </c>
      <c r="U3" s="56"/>
      <c r="V3" s="56"/>
      <c r="X3" s="3"/>
      <c r="Y3" s="56" t="s">
        <v>16</v>
      </c>
      <c r="Z3" s="56"/>
      <c r="AA3" s="56"/>
      <c r="AB3" s="56" t="s">
        <v>17</v>
      </c>
      <c r="AC3" s="56"/>
      <c r="AD3" s="56"/>
    </row>
    <row r="4" spans="1:30" x14ac:dyDescent="0.2">
      <c r="A4" s="3"/>
      <c r="B4" s="43" t="s">
        <v>0</v>
      </c>
      <c r="C4" s="44"/>
      <c r="D4" s="45"/>
      <c r="F4" s="3"/>
      <c r="G4" s="43" t="s">
        <v>1</v>
      </c>
      <c r="H4" s="44"/>
      <c r="I4" s="45"/>
      <c r="K4" s="3"/>
      <c r="L4" s="43" t="s">
        <v>2</v>
      </c>
      <c r="M4" s="44"/>
      <c r="N4" s="45"/>
      <c r="P4" s="14"/>
      <c r="Q4" s="56"/>
      <c r="R4" s="56"/>
      <c r="S4" s="56"/>
      <c r="T4" s="56"/>
      <c r="U4" s="56"/>
      <c r="V4" s="56"/>
      <c r="X4" s="3"/>
      <c r="Y4" s="56"/>
      <c r="Z4" s="56"/>
      <c r="AA4" s="56"/>
      <c r="AB4" s="56"/>
      <c r="AC4" s="56"/>
      <c r="AD4" s="56"/>
    </row>
    <row r="5" spans="1:30" x14ac:dyDescent="0.2">
      <c r="A5" s="3"/>
      <c r="B5" s="46"/>
      <c r="C5" s="47"/>
      <c r="D5" s="48"/>
      <c r="F5" s="3"/>
      <c r="G5" s="46"/>
      <c r="H5" s="47"/>
      <c r="I5" s="48"/>
      <c r="K5" s="3"/>
      <c r="L5" s="46"/>
      <c r="M5" s="47"/>
      <c r="N5" s="48"/>
      <c r="P5" s="4" t="s">
        <v>5</v>
      </c>
      <c r="Q5" s="52" t="s">
        <v>6</v>
      </c>
      <c r="R5" s="4" t="s">
        <v>7</v>
      </c>
      <c r="S5" s="15" t="s">
        <v>8</v>
      </c>
      <c r="T5" s="52" t="s">
        <v>6</v>
      </c>
      <c r="U5" s="4" t="s">
        <v>7</v>
      </c>
      <c r="V5" s="15" t="s">
        <v>8</v>
      </c>
      <c r="X5" s="4" t="s">
        <v>5</v>
      </c>
      <c r="Y5" s="52" t="s">
        <v>6</v>
      </c>
      <c r="Z5" s="4" t="s">
        <v>7</v>
      </c>
      <c r="AA5" s="15" t="s">
        <v>8</v>
      </c>
      <c r="AB5" s="52" t="s">
        <v>6</v>
      </c>
      <c r="AC5" s="4" t="s">
        <v>7</v>
      </c>
      <c r="AD5" s="15" t="s">
        <v>8</v>
      </c>
    </row>
    <row r="6" spans="1:30" x14ac:dyDescent="0.2">
      <c r="A6" s="4" t="s">
        <v>5</v>
      </c>
      <c r="B6" s="52" t="s">
        <v>6</v>
      </c>
      <c r="C6" s="4" t="s">
        <v>7</v>
      </c>
      <c r="D6" s="5" t="s">
        <v>8</v>
      </c>
      <c r="F6" s="4" t="s">
        <v>5</v>
      </c>
      <c r="G6" s="52" t="s">
        <v>6</v>
      </c>
      <c r="H6" s="4" t="s">
        <v>7</v>
      </c>
      <c r="I6" s="5" t="s">
        <v>8</v>
      </c>
      <c r="K6" s="4" t="s">
        <v>5</v>
      </c>
      <c r="L6" s="52" t="s">
        <v>6</v>
      </c>
      <c r="M6" s="4" t="s">
        <v>7</v>
      </c>
      <c r="N6" s="5" t="s">
        <v>8</v>
      </c>
      <c r="P6" s="7" t="s">
        <v>9</v>
      </c>
      <c r="Q6" s="51"/>
      <c r="R6" s="7" t="s">
        <v>10</v>
      </c>
      <c r="S6" s="16" t="s">
        <v>10</v>
      </c>
      <c r="T6" s="51"/>
      <c r="U6" s="7" t="s">
        <v>10</v>
      </c>
      <c r="V6" s="16" t="s">
        <v>10</v>
      </c>
      <c r="X6" s="7" t="s">
        <v>9</v>
      </c>
      <c r="Y6" s="51"/>
      <c r="Z6" s="7" t="s">
        <v>10</v>
      </c>
      <c r="AA6" s="16" t="s">
        <v>10</v>
      </c>
      <c r="AB6" s="51"/>
      <c r="AC6" s="7" t="s">
        <v>10</v>
      </c>
      <c r="AD6" s="16" t="s">
        <v>10</v>
      </c>
    </row>
    <row r="7" spans="1:30" x14ac:dyDescent="0.2">
      <c r="A7" s="7" t="s">
        <v>9</v>
      </c>
      <c r="B7" s="51"/>
      <c r="C7" s="7" t="s">
        <v>10</v>
      </c>
      <c r="D7" s="5" t="s">
        <v>10</v>
      </c>
      <c r="F7" s="7" t="s">
        <v>9</v>
      </c>
      <c r="G7" s="51"/>
      <c r="H7" s="7" t="s">
        <v>10</v>
      </c>
      <c r="I7" s="5" t="s">
        <v>10</v>
      </c>
      <c r="K7" s="7" t="s">
        <v>9</v>
      </c>
      <c r="L7" s="51"/>
      <c r="M7" s="7" t="s">
        <v>10</v>
      </c>
      <c r="N7" s="5" t="s">
        <v>10</v>
      </c>
      <c r="P7" s="9">
        <v>2</v>
      </c>
      <c r="Q7" s="17">
        <v>0</v>
      </c>
      <c r="R7" s="11">
        <v>305</v>
      </c>
      <c r="S7" s="18">
        <f t="shared" ref="S7:S12" si="0">R7-R7*Q7</f>
        <v>305</v>
      </c>
      <c r="T7" s="17">
        <v>0</v>
      </c>
      <c r="U7" s="11">
        <v>722</v>
      </c>
      <c r="V7" s="18">
        <f>U7-U7*T7</f>
        <v>722</v>
      </c>
      <c r="X7" s="9">
        <v>2</v>
      </c>
      <c r="Y7" s="17">
        <v>0</v>
      </c>
      <c r="Z7" s="11">
        <v>722</v>
      </c>
      <c r="AA7" s="18">
        <f>Z7-Z7*Y7</f>
        <v>722</v>
      </c>
      <c r="AB7" s="17">
        <v>0</v>
      </c>
      <c r="AC7" s="11">
        <v>1181</v>
      </c>
      <c r="AD7" s="18">
        <f>AC7-AC7*AB7</f>
        <v>1181</v>
      </c>
    </row>
    <row r="8" spans="1:30" x14ac:dyDescent="0.2">
      <c r="A8" s="9">
        <v>2</v>
      </c>
      <c r="B8" s="10">
        <v>0</v>
      </c>
      <c r="C8" s="11">
        <v>137</v>
      </c>
      <c r="D8" s="12">
        <f t="shared" ref="D8:D13" si="1">C8-C8*B8</f>
        <v>137</v>
      </c>
      <c r="F8" s="9">
        <v>2</v>
      </c>
      <c r="G8" s="10">
        <v>0</v>
      </c>
      <c r="H8" s="11">
        <v>189</v>
      </c>
      <c r="I8" s="12">
        <f t="shared" ref="I8:I13" si="2">H8-H8*G8</f>
        <v>189</v>
      </c>
      <c r="K8" s="9">
        <v>2</v>
      </c>
      <c r="L8" s="10">
        <v>0</v>
      </c>
      <c r="M8" s="11">
        <v>68</v>
      </c>
      <c r="N8" s="12">
        <f t="shared" ref="N8:N12" si="3">M8-M8*L8</f>
        <v>68</v>
      </c>
      <c r="P8" s="9">
        <v>5</v>
      </c>
      <c r="Q8" s="10">
        <v>0</v>
      </c>
      <c r="R8" s="11">
        <v>410</v>
      </c>
      <c r="S8" s="12">
        <f t="shared" si="0"/>
        <v>410</v>
      </c>
      <c r="T8" s="10">
        <v>0</v>
      </c>
      <c r="U8" s="11">
        <v>987</v>
      </c>
      <c r="V8" s="12">
        <f>U8-U8*T8</f>
        <v>987</v>
      </c>
      <c r="X8" s="9">
        <v>5</v>
      </c>
      <c r="Y8" s="10">
        <v>0</v>
      </c>
      <c r="Z8" s="11">
        <v>987</v>
      </c>
      <c r="AA8" s="12">
        <f>Z8-Z8*Y8</f>
        <v>987</v>
      </c>
      <c r="AB8" s="10">
        <v>0</v>
      </c>
      <c r="AC8" s="11">
        <v>1598</v>
      </c>
      <c r="AD8" s="12">
        <f>AC8-AC8*AB8</f>
        <v>1598</v>
      </c>
    </row>
    <row r="9" spans="1:30" x14ac:dyDescent="0.2">
      <c r="A9" s="9">
        <v>5</v>
      </c>
      <c r="B9" s="10">
        <v>0</v>
      </c>
      <c r="C9" s="11">
        <v>160</v>
      </c>
      <c r="D9" s="12">
        <f t="shared" si="1"/>
        <v>160</v>
      </c>
      <c r="F9" s="9">
        <v>5</v>
      </c>
      <c r="G9" s="10">
        <v>0</v>
      </c>
      <c r="H9" s="11">
        <v>225</v>
      </c>
      <c r="I9" s="12">
        <f t="shared" si="2"/>
        <v>225</v>
      </c>
      <c r="K9" s="9">
        <v>5</v>
      </c>
      <c r="L9" s="10">
        <v>0</v>
      </c>
      <c r="M9" s="11">
        <v>80</v>
      </c>
      <c r="N9" s="12">
        <f t="shared" si="3"/>
        <v>80</v>
      </c>
      <c r="P9" s="9">
        <v>10</v>
      </c>
      <c r="Q9" s="10">
        <v>0</v>
      </c>
      <c r="R9" s="11">
        <v>522</v>
      </c>
      <c r="S9" s="12">
        <f t="shared" si="0"/>
        <v>522</v>
      </c>
      <c r="T9" s="10">
        <v>0</v>
      </c>
      <c r="U9" s="11">
        <v>1321</v>
      </c>
      <c r="V9" s="12">
        <f>U9-U9*T9</f>
        <v>1321</v>
      </c>
      <c r="X9" s="9">
        <v>10</v>
      </c>
      <c r="Y9" s="10">
        <v>0</v>
      </c>
      <c r="Z9" s="11">
        <v>1321</v>
      </c>
      <c r="AA9" s="12">
        <f>Z9-Z9*Y9</f>
        <v>1321</v>
      </c>
      <c r="AB9" s="10">
        <v>0</v>
      </c>
      <c r="AC9" s="11">
        <v>1946</v>
      </c>
      <c r="AD9" s="12">
        <f>AC9-AC9*AB9</f>
        <v>1946</v>
      </c>
    </row>
    <row r="10" spans="1:30" x14ac:dyDescent="0.2">
      <c r="A10" s="9">
        <v>10</v>
      </c>
      <c r="B10" s="10">
        <v>0</v>
      </c>
      <c r="C10" s="11">
        <v>223</v>
      </c>
      <c r="D10" s="12">
        <f t="shared" si="1"/>
        <v>223</v>
      </c>
      <c r="F10" s="9">
        <v>10</v>
      </c>
      <c r="G10" s="10">
        <v>0</v>
      </c>
      <c r="H10" s="11">
        <v>284</v>
      </c>
      <c r="I10" s="12">
        <f t="shared" si="2"/>
        <v>284</v>
      </c>
      <c r="K10" s="9">
        <v>10</v>
      </c>
      <c r="L10" s="10">
        <v>0</v>
      </c>
      <c r="M10" s="11">
        <v>169</v>
      </c>
      <c r="N10" s="12">
        <f t="shared" si="3"/>
        <v>169</v>
      </c>
      <c r="P10" s="9">
        <v>20</v>
      </c>
      <c r="Q10" s="10">
        <v>0</v>
      </c>
      <c r="R10" s="11">
        <v>657</v>
      </c>
      <c r="S10" s="12">
        <f t="shared" si="0"/>
        <v>657</v>
      </c>
      <c r="T10" s="10">
        <v>0</v>
      </c>
      <c r="U10" s="11">
        <v>1644</v>
      </c>
      <c r="V10" s="12">
        <f>U10-U10*T10</f>
        <v>1644</v>
      </c>
      <c r="X10" s="9">
        <v>20</v>
      </c>
      <c r="Y10" s="10">
        <v>0</v>
      </c>
      <c r="Z10" s="11">
        <v>1644</v>
      </c>
      <c r="AA10" s="12">
        <f>Z10-Z10*Y10</f>
        <v>1644</v>
      </c>
      <c r="AB10" s="10">
        <v>0</v>
      </c>
      <c r="AC10" s="11">
        <v>2499</v>
      </c>
      <c r="AD10" s="12">
        <f>AC10-AC10*AB10</f>
        <v>2499</v>
      </c>
    </row>
    <row r="11" spans="1:30" x14ac:dyDescent="0.2">
      <c r="A11" s="9">
        <v>20</v>
      </c>
      <c r="B11" s="10">
        <v>0</v>
      </c>
      <c r="C11" s="11">
        <v>270</v>
      </c>
      <c r="D11" s="12">
        <f t="shared" si="1"/>
        <v>270</v>
      </c>
      <c r="F11" s="9">
        <v>20</v>
      </c>
      <c r="G11" s="10">
        <v>0</v>
      </c>
      <c r="H11" s="11">
        <v>361</v>
      </c>
      <c r="I11" s="12">
        <f t="shared" si="2"/>
        <v>361</v>
      </c>
      <c r="K11" s="9">
        <v>20</v>
      </c>
      <c r="L11" s="10">
        <v>0</v>
      </c>
      <c r="M11" s="11">
        <v>369</v>
      </c>
      <c r="N11" s="12">
        <f t="shared" si="3"/>
        <v>369</v>
      </c>
      <c r="P11" s="23">
        <v>31.5</v>
      </c>
      <c r="Q11" s="10">
        <v>0</v>
      </c>
      <c r="R11" s="11">
        <v>816</v>
      </c>
      <c r="S11" s="12">
        <f t="shared" si="0"/>
        <v>816</v>
      </c>
      <c r="T11" s="10">
        <v>0</v>
      </c>
      <c r="U11" s="11">
        <v>1874</v>
      </c>
      <c r="V11" s="12">
        <f>U11-U11*T11</f>
        <v>1874</v>
      </c>
      <c r="X11" s="23">
        <v>31.5</v>
      </c>
      <c r="Y11" s="10">
        <v>0</v>
      </c>
      <c r="Z11" s="11">
        <v>1874</v>
      </c>
      <c r="AA11" s="12">
        <f>Z11-Z11*Y11</f>
        <v>1874</v>
      </c>
      <c r="AB11" s="10">
        <v>0</v>
      </c>
      <c r="AC11" s="11">
        <v>2877</v>
      </c>
      <c r="AD11" s="12">
        <f>AC11-AC11*AB11</f>
        <v>2877</v>
      </c>
    </row>
    <row r="12" spans="1:30" x14ac:dyDescent="0.2">
      <c r="A12" s="23">
        <v>31.5</v>
      </c>
      <c r="B12" s="10">
        <v>0</v>
      </c>
      <c r="C12" s="11">
        <v>348</v>
      </c>
      <c r="D12" s="12">
        <f t="shared" si="1"/>
        <v>348</v>
      </c>
      <c r="F12" s="23">
        <v>31.5</v>
      </c>
      <c r="G12" s="10">
        <v>0</v>
      </c>
      <c r="H12" s="11">
        <v>481</v>
      </c>
      <c r="I12" s="12">
        <f t="shared" si="2"/>
        <v>481</v>
      </c>
      <c r="K12" s="23">
        <v>31.5</v>
      </c>
      <c r="L12" s="10">
        <v>0</v>
      </c>
      <c r="M12" s="11">
        <v>495</v>
      </c>
      <c r="N12" s="12">
        <f t="shared" si="3"/>
        <v>495</v>
      </c>
      <c r="P12" s="9" t="s">
        <v>40</v>
      </c>
      <c r="Q12" s="10">
        <v>0</v>
      </c>
      <c r="R12" s="11">
        <v>1584</v>
      </c>
      <c r="S12" s="12">
        <f t="shared" si="0"/>
        <v>1584</v>
      </c>
      <c r="T12" s="61" t="s">
        <v>41</v>
      </c>
      <c r="U12" s="62"/>
      <c r="V12" s="63"/>
      <c r="Y12" s="13"/>
    </row>
    <row r="13" spans="1:30" x14ac:dyDescent="0.2">
      <c r="A13" s="9">
        <v>50</v>
      </c>
      <c r="B13" s="10">
        <v>0</v>
      </c>
      <c r="C13" s="11">
        <v>806</v>
      </c>
      <c r="D13" s="12">
        <f t="shared" si="1"/>
        <v>806</v>
      </c>
      <c r="F13" s="9">
        <v>50</v>
      </c>
      <c r="G13" s="10">
        <v>0</v>
      </c>
      <c r="H13" s="11">
        <v>1077</v>
      </c>
      <c r="I13" s="12">
        <f t="shared" si="2"/>
        <v>1077</v>
      </c>
      <c r="Y13" s="13"/>
    </row>
    <row r="14" spans="1:30" ht="11.25" customHeight="1" x14ac:dyDescent="0.2">
      <c r="P14" s="3"/>
      <c r="Q14" s="64" t="s">
        <v>13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30" ht="11.25" customHeight="1" x14ac:dyDescent="0.2">
      <c r="A15" s="3"/>
      <c r="B15" s="43" t="s">
        <v>39</v>
      </c>
      <c r="C15" s="44"/>
      <c r="D15" s="45"/>
      <c r="F15" s="3"/>
      <c r="G15" s="43" t="s">
        <v>19</v>
      </c>
      <c r="H15" s="44"/>
      <c r="I15" s="45"/>
      <c r="K15" s="3"/>
      <c r="L15" s="43" t="s">
        <v>4</v>
      </c>
      <c r="M15" s="44"/>
      <c r="N15" s="45"/>
      <c r="P15" s="14"/>
      <c r="Q15" s="46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30" x14ac:dyDescent="0.2">
      <c r="A16" s="3"/>
      <c r="B16" s="46"/>
      <c r="C16" s="47"/>
      <c r="D16" s="48"/>
      <c r="F16" s="3"/>
      <c r="G16" s="46"/>
      <c r="H16" s="47"/>
      <c r="I16" s="48"/>
      <c r="K16" s="3"/>
      <c r="L16" s="46"/>
      <c r="M16" s="47"/>
      <c r="N16" s="48"/>
      <c r="P16" s="14"/>
      <c r="Q16" s="56" t="s">
        <v>50</v>
      </c>
      <c r="R16" s="56"/>
      <c r="S16" s="56"/>
      <c r="T16" s="66" t="s">
        <v>51</v>
      </c>
      <c r="U16" s="56"/>
      <c r="V16" s="56"/>
      <c r="W16" s="66" t="s">
        <v>52</v>
      </c>
      <c r="X16" s="56"/>
      <c r="Y16" s="56"/>
      <c r="Z16" s="66" t="s">
        <v>58</v>
      </c>
      <c r="AA16" s="56"/>
      <c r="AB16" s="56"/>
    </row>
    <row r="17" spans="1:29" x14ac:dyDescent="0.2">
      <c r="A17" s="4" t="s">
        <v>5</v>
      </c>
      <c r="B17" s="52" t="s">
        <v>6</v>
      </c>
      <c r="C17" s="4" t="s">
        <v>7</v>
      </c>
      <c r="D17" s="5" t="s">
        <v>8</v>
      </c>
      <c r="F17" s="19" t="s">
        <v>22</v>
      </c>
      <c r="G17" s="52" t="s">
        <v>6</v>
      </c>
      <c r="H17" s="4" t="s">
        <v>7</v>
      </c>
      <c r="I17" s="15" t="s">
        <v>8</v>
      </c>
      <c r="K17" s="4" t="s">
        <v>5</v>
      </c>
      <c r="L17" s="6" t="s">
        <v>6</v>
      </c>
      <c r="M17" s="4" t="s">
        <v>7</v>
      </c>
      <c r="N17" s="5" t="s">
        <v>8</v>
      </c>
      <c r="P17" s="14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9" x14ac:dyDescent="0.2">
      <c r="A18" s="7" t="s">
        <v>9</v>
      </c>
      <c r="B18" s="51"/>
      <c r="C18" s="7" t="s">
        <v>10</v>
      </c>
      <c r="D18" s="5" t="s">
        <v>10</v>
      </c>
      <c r="F18" s="20" t="s">
        <v>23</v>
      </c>
      <c r="G18" s="51"/>
      <c r="H18" s="7" t="s">
        <v>10</v>
      </c>
      <c r="I18" s="16" t="s">
        <v>10</v>
      </c>
      <c r="K18" s="7" t="s">
        <v>9</v>
      </c>
      <c r="L18" s="8"/>
      <c r="M18" s="7" t="s">
        <v>10</v>
      </c>
      <c r="N18" s="5" t="s">
        <v>10</v>
      </c>
      <c r="P18" s="4" t="s">
        <v>5</v>
      </c>
      <c r="Q18" s="52" t="s">
        <v>6</v>
      </c>
      <c r="R18" s="4" t="s">
        <v>7</v>
      </c>
      <c r="S18" s="15" t="s">
        <v>8</v>
      </c>
      <c r="T18" s="52" t="s">
        <v>6</v>
      </c>
      <c r="U18" s="4" t="s">
        <v>7</v>
      </c>
      <c r="V18" s="15" t="s">
        <v>8</v>
      </c>
      <c r="W18" s="52" t="s">
        <v>6</v>
      </c>
      <c r="X18" s="4" t="s">
        <v>18</v>
      </c>
      <c r="Y18" s="15" t="s">
        <v>8</v>
      </c>
      <c r="Z18" s="52" t="s">
        <v>6</v>
      </c>
      <c r="AA18" s="4" t="s">
        <v>18</v>
      </c>
      <c r="AB18" s="15" t="s">
        <v>8</v>
      </c>
    </row>
    <row r="19" spans="1:29" x14ac:dyDescent="0.2">
      <c r="A19" s="9">
        <v>2</v>
      </c>
      <c r="B19" s="10">
        <v>0</v>
      </c>
      <c r="C19" s="11">
        <v>54</v>
      </c>
      <c r="D19" s="12">
        <f t="shared" ref="D19:D21" si="4">C19-C19*B19</f>
        <v>54</v>
      </c>
      <c r="F19" s="21">
        <v>1000</v>
      </c>
      <c r="G19" s="10">
        <v>0</v>
      </c>
      <c r="H19" s="11">
        <v>46</v>
      </c>
      <c r="I19" s="18">
        <f t="shared" ref="I19:I23" si="5">H19-H19*G19</f>
        <v>46</v>
      </c>
      <c r="K19" s="9">
        <v>2</v>
      </c>
      <c r="L19" s="10">
        <v>0</v>
      </c>
      <c r="M19" s="11">
        <v>133</v>
      </c>
      <c r="N19" s="12">
        <f t="shared" ref="N19:N24" si="6">M19-M19*L19</f>
        <v>133</v>
      </c>
      <c r="P19" s="7" t="s">
        <v>9</v>
      </c>
      <c r="Q19" s="51"/>
      <c r="R19" s="7" t="s">
        <v>10</v>
      </c>
      <c r="S19" s="16" t="s">
        <v>10</v>
      </c>
      <c r="T19" s="51"/>
      <c r="U19" s="7" t="s">
        <v>10</v>
      </c>
      <c r="V19" s="16" t="s">
        <v>10</v>
      </c>
      <c r="W19" s="51"/>
      <c r="X19" s="7" t="s">
        <v>10</v>
      </c>
      <c r="Y19" s="16" t="s">
        <v>10</v>
      </c>
      <c r="Z19" s="51"/>
      <c r="AA19" s="7" t="s">
        <v>10</v>
      </c>
      <c r="AB19" s="16" t="s">
        <v>10</v>
      </c>
    </row>
    <row r="20" spans="1:29" x14ac:dyDescent="0.2">
      <c r="A20" s="9">
        <v>5</v>
      </c>
      <c r="B20" s="10">
        <v>0</v>
      </c>
      <c r="C20" s="11">
        <v>66</v>
      </c>
      <c r="D20" s="12">
        <f t="shared" si="4"/>
        <v>66</v>
      </c>
      <c r="F20" s="21">
        <v>5000</v>
      </c>
      <c r="G20" s="10">
        <v>0</v>
      </c>
      <c r="H20" s="11">
        <v>59</v>
      </c>
      <c r="I20" s="12">
        <f t="shared" si="5"/>
        <v>59</v>
      </c>
      <c r="K20" s="9">
        <v>5</v>
      </c>
      <c r="L20" s="10">
        <v>0</v>
      </c>
      <c r="M20" s="11">
        <v>156</v>
      </c>
      <c r="N20" s="12">
        <f t="shared" si="6"/>
        <v>156</v>
      </c>
      <c r="P20" s="9">
        <v>2</v>
      </c>
      <c r="Q20" s="17">
        <v>0</v>
      </c>
      <c r="R20" s="11">
        <v>99</v>
      </c>
      <c r="S20" s="18">
        <f>R20-R20*Q20</f>
        <v>99</v>
      </c>
      <c r="T20" s="17">
        <v>0</v>
      </c>
      <c r="U20" s="11">
        <v>266</v>
      </c>
      <c r="V20" s="18">
        <f>U20-U20*T20</f>
        <v>266</v>
      </c>
      <c r="W20" s="17">
        <v>0</v>
      </c>
      <c r="X20" s="11">
        <v>275</v>
      </c>
      <c r="Y20" s="18">
        <f>X20-X20*W20</f>
        <v>275</v>
      </c>
      <c r="Z20" s="17">
        <v>0</v>
      </c>
      <c r="AA20" s="11">
        <v>223</v>
      </c>
      <c r="AB20" s="18">
        <f>AA20-AA20*Z20</f>
        <v>223</v>
      </c>
    </row>
    <row r="21" spans="1:29" x14ac:dyDescent="0.2">
      <c r="A21" s="9">
        <v>10</v>
      </c>
      <c r="B21" s="10">
        <v>0</v>
      </c>
      <c r="C21" s="11">
        <v>150</v>
      </c>
      <c r="D21" s="12">
        <f t="shared" si="4"/>
        <v>150</v>
      </c>
      <c r="F21" s="21">
        <v>20000</v>
      </c>
      <c r="G21" s="10">
        <v>0</v>
      </c>
      <c r="H21" s="11">
        <v>72</v>
      </c>
      <c r="I21" s="12">
        <f t="shared" si="5"/>
        <v>72</v>
      </c>
      <c r="K21" s="9">
        <v>10</v>
      </c>
      <c r="L21" s="10">
        <v>0</v>
      </c>
      <c r="M21" s="11">
        <v>216</v>
      </c>
      <c r="N21" s="12">
        <f t="shared" si="6"/>
        <v>216</v>
      </c>
      <c r="P21" s="9">
        <v>5</v>
      </c>
      <c r="Q21" s="10">
        <v>0</v>
      </c>
      <c r="R21" s="11">
        <v>112</v>
      </c>
      <c r="S21" s="12">
        <f>R21-R21*Q21</f>
        <v>112</v>
      </c>
      <c r="T21" s="10">
        <v>0</v>
      </c>
      <c r="U21" s="11">
        <v>366</v>
      </c>
      <c r="V21" s="12">
        <f>U21-U21*T21</f>
        <v>366</v>
      </c>
      <c r="W21" s="10">
        <v>0</v>
      </c>
      <c r="X21" s="11">
        <v>369</v>
      </c>
      <c r="Y21" s="12">
        <f>X21-X21*W21</f>
        <v>369</v>
      </c>
      <c r="Z21" s="10">
        <v>0</v>
      </c>
      <c r="AA21" s="11">
        <v>270</v>
      </c>
      <c r="AB21" s="12">
        <f>AA21-AA21*Z21</f>
        <v>270</v>
      </c>
    </row>
    <row r="22" spans="1:29" x14ac:dyDescent="0.2">
      <c r="F22" s="21">
        <v>50000</v>
      </c>
      <c r="G22" s="10">
        <v>0</v>
      </c>
      <c r="H22" s="11">
        <v>112</v>
      </c>
      <c r="I22" s="12">
        <f t="shared" si="5"/>
        <v>112</v>
      </c>
      <c r="K22" s="9">
        <v>20</v>
      </c>
      <c r="L22" s="10">
        <v>0</v>
      </c>
      <c r="M22" s="11">
        <v>263</v>
      </c>
      <c r="N22" s="12">
        <f t="shared" si="6"/>
        <v>263</v>
      </c>
      <c r="P22" s="9">
        <v>10</v>
      </c>
      <c r="Q22" s="10">
        <v>0</v>
      </c>
      <c r="R22" s="11">
        <v>168</v>
      </c>
      <c r="S22" s="12">
        <f>R22-R22*Q22</f>
        <v>168</v>
      </c>
      <c r="T22" s="10">
        <v>0</v>
      </c>
      <c r="U22" s="11">
        <v>483</v>
      </c>
      <c r="V22" s="12">
        <f>U22-U22*T22</f>
        <v>483</v>
      </c>
      <c r="W22" s="10">
        <v>0</v>
      </c>
      <c r="X22" s="11">
        <v>470</v>
      </c>
      <c r="Y22" s="12">
        <f>X22-X22*W22</f>
        <v>470</v>
      </c>
      <c r="Z22" s="10">
        <v>0</v>
      </c>
      <c r="AA22" s="11">
        <v>348</v>
      </c>
      <c r="AB22" s="12">
        <f>AA22-AA22*Z22</f>
        <v>348</v>
      </c>
    </row>
    <row r="23" spans="1:29" x14ac:dyDescent="0.2">
      <c r="B23" s="43" t="s">
        <v>25</v>
      </c>
      <c r="C23" s="44"/>
      <c r="D23" s="45"/>
      <c r="F23" s="21">
        <v>100000</v>
      </c>
      <c r="G23" s="10">
        <v>0</v>
      </c>
      <c r="H23" s="11">
        <v>211</v>
      </c>
      <c r="I23" s="12">
        <f t="shared" si="5"/>
        <v>211</v>
      </c>
      <c r="K23" s="23">
        <v>31.5</v>
      </c>
      <c r="L23" s="10">
        <v>0</v>
      </c>
      <c r="M23" s="11">
        <v>338</v>
      </c>
      <c r="N23" s="12">
        <f t="shared" si="6"/>
        <v>338</v>
      </c>
      <c r="P23" s="9" t="s">
        <v>48</v>
      </c>
      <c r="Q23" s="24">
        <v>0</v>
      </c>
      <c r="R23" s="25">
        <v>242</v>
      </c>
      <c r="S23" s="26">
        <v>220</v>
      </c>
      <c r="T23" s="10">
        <v>0</v>
      </c>
      <c r="U23" s="11">
        <v>596</v>
      </c>
      <c r="V23" s="12">
        <f>U23-U23*T23</f>
        <v>596</v>
      </c>
      <c r="W23" s="10">
        <v>0</v>
      </c>
      <c r="X23" s="11">
        <v>575</v>
      </c>
      <c r="Y23" s="12">
        <f>X23-X23*W23</f>
        <v>575</v>
      </c>
      <c r="Z23" s="10">
        <v>0</v>
      </c>
      <c r="AA23" s="11">
        <v>806</v>
      </c>
      <c r="AB23" s="12">
        <f>AA23-AA23*Z23</f>
        <v>806</v>
      </c>
    </row>
    <row r="24" spans="1:29" x14ac:dyDescent="0.2">
      <c r="B24" s="46"/>
      <c r="C24" s="47"/>
      <c r="D24" s="48"/>
      <c r="K24" s="9">
        <v>50</v>
      </c>
      <c r="L24" s="10">
        <v>0</v>
      </c>
      <c r="M24" s="11">
        <v>783</v>
      </c>
      <c r="N24" s="12">
        <f t="shared" si="6"/>
        <v>783</v>
      </c>
      <c r="P24" s="22" t="s">
        <v>49</v>
      </c>
      <c r="Q24" s="27"/>
      <c r="R24" s="28"/>
      <c r="S24" s="29"/>
      <c r="T24" s="10">
        <v>0</v>
      </c>
      <c r="U24" s="11">
        <v>735</v>
      </c>
      <c r="V24" s="12">
        <f>U24-U24*T24</f>
        <v>735</v>
      </c>
      <c r="W24" s="27"/>
      <c r="X24" s="28"/>
      <c r="Y24" s="29"/>
      <c r="Z24" s="27"/>
      <c r="AA24" s="28"/>
      <c r="AB24" s="29"/>
    </row>
    <row r="25" spans="1:29" x14ac:dyDescent="0.2">
      <c r="B25" s="52" t="s">
        <v>6</v>
      </c>
      <c r="C25" s="4" t="s">
        <v>7</v>
      </c>
      <c r="D25" s="15" t="s">
        <v>8</v>
      </c>
    </row>
    <row r="26" spans="1:29" x14ac:dyDescent="0.2">
      <c r="B26" s="51"/>
      <c r="C26" s="7" t="s">
        <v>10</v>
      </c>
      <c r="D26" s="16" t="s">
        <v>10</v>
      </c>
      <c r="P26" s="3"/>
      <c r="Q26" s="55" t="s">
        <v>14</v>
      </c>
      <c r="R26" s="55"/>
      <c r="S26" s="55"/>
      <c r="T26" s="55"/>
      <c r="U26" s="55"/>
      <c r="V26" s="55"/>
      <c r="Z26" s="3"/>
      <c r="AA26" s="43" t="s">
        <v>3</v>
      </c>
      <c r="AB26" s="44"/>
      <c r="AC26" s="45"/>
    </row>
    <row r="27" spans="1:29" x14ac:dyDescent="0.2">
      <c r="B27" s="10">
        <v>0</v>
      </c>
      <c r="C27" s="11">
        <v>368</v>
      </c>
      <c r="D27" s="18">
        <f>C27-C27*B27</f>
        <v>368</v>
      </c>
      <c r="P27" s="14"/>
      <c r="Q27" s="55"/>
      <c r="R27" s="55"/>
      <c r="S27" s="55"/>
      <c r="T27" s="55"/>
      <c r="U27" s="55"/>
      <c r="V27" s="55"/>
      <c r="Z27" s="3"/>
      <c r="AA27" s="46"/>
      <c r="AB27" s="47"/>
      <c r="AC27" s="48"/>
    </row>
    <row r="28" spans="1:29" x14ac:dyDescent="0.2">
      <c r="P28" s="14"/>
      <c r="Q28" s="56" t="s">
        <v>15</v>
      </c>
      <c r="R28" s="56"/>
      <c r="S28" s="56"/>
      <c r="T28" s="56" t="s">
        <v>16</v>
      </c>
      <c r="U28" s="56"/>
      <c r="V28" s="56"/>
      <c r="Z28" s="4" t="s">
        <v>5</v>
      </c>
      <c r="AA28" s="52" t="s">
        <v>6</v>
      </c>
      <c r="AB28" s="4" t="s">
        <v>7</v>
      </c>
      <c r="AC28" s="5" t="s">
        <v>8</v>
      </c>
    </row>
    <row r="29" spans="1:29" x14ac:dyDescent="0.2">
      <c r="B29" s="3"/>
      <c r="C29" s="43" t="s">
        <v>24</v>
      </c>
      <c r="D29" s="44"/>
      <c r="E29" s="44"/>
      <c r="F29" s="57"/>
      <c r="G29" s="57"/>
      <c r="H29" s="57"/>
      <c r="I29" s="57"/>
      <c r="J29" s="57"/>
      <c r="K29" s="57"/>
      <c r="L29" s="57"/>
      <c r="M29" s="57"/>
      <c r="N29" s="58"/>
      <c r="P29" s="14"/>
      <c r="Q29" s="56"/>
      <c r="R29" s="56"/>
      <c r="S29" s="56"/>
      <c r="T29" s="56"/>
      <c r="U29" s="56"/>
      <c r="V29" s="56"/>
      <c r="Z29" s="7" t="s">
        <v>9</v>
      </c>
      <c r="AA29" s="51"/>
      <c r="AB29" s="7" t="s">
        <v>10</v>
      </c>
      <c r="AC29" s="5" t="s">
        <v>10</v>
      </c>
    </row>
    <row r="30" spans="1:29" x14ac:dyDescent="0.2">
      <c r="B30" s="3"/>
      <c r="C30" s="46"/>
      <c r="D30" s="47"/>
      <c r="E30" s="47"/>
      <c r="F30" s="59"/>
      <c r="G30" s="59"/>
      <c r="H30" s="59"/>
      <c r="I30" s="59"/>
      <c r="J30" s="59"/>
      <c r="K30" s="59"/>
      <c r="L30" s="59"/>
      <c r="M30" s="59"/>
      <c r="N30" s="60"/>
      <c r="P30" s="4" t="s">
        <v>5</v>
      </c>
      <c r="Q30" s="52" t="s">
        <v>6</v>
      </c>
      <c r="R30" s="4" t="s">
        <v>7</v>
      </c>
      <c r="S30" s="15" t="s">
        <v>8</v>
      </c>
      <c r="T30" s="52" t="s">
        <v>6</v>
      </c>
      <c r="U30" s="4" t="s">
        <v>7</v>
      </c>
      <c r="V30" s="15" t="s">
        <v>8</v>
      </c>
      <c r="Z30" s="9">
        <v>2</v>
      </c>
      <c r="AA30" s="10">
        <v>0</v>
      </c>
      <c r="AB30" s="11">
        <v>343</v>
      </c>
      <c r="AC30" s="12">
        <f t="shared" ref="AC30:AC35" si="7">AB30-AB30*AA30</f>
        <v>343</v>
      </c>
    </row>
    <row r="31" spans="1:29" x14ac:dyDescent="0.2">
      <c r="B31" s="3"/>
      <c r="C31" s="53" t="s">
        <v>15</v>
      </c>
      <c r="D31" s="53" t="s">
        <v>16</v>
      </c>
      <c r="E31" s="53" t="s">
        <v>17</v>
      </c>
      <c r="F31" s="53" t="s">
        <v>26</v>
      </c>
      <c r="G31" s="53" t="s">
        <v>15</v>
      </c>
      <c r="H31" s="53" t="s">
        <v>16</v>
      </c>
      <c r="I31" s="53" t="s">
        <v>17</v>
      </c>
      <c r="J31" s="53" t="s">
        <v>26</v>
      </c>
      <c r="K31" s="53" t="s">
        <v>15</v>
      </c>
      <c r="L31" s="53" t="s">
        <v>16</v>
      </c>
      <c r="M31" s="53" t="s">
        <v>17</v>
      </c>
      <c r="N31" s="53" t="s">
        <v>26</v>
      </c>
      <c r="P31" s="7" t="s">
        <v>9</v>
      </c>
      <c r="Q31" s="51"/>
      <c r="R31" s="7" t="s">
        <v>10</v>
      </c>
      <c r="S31" s="16" t="s">
        <v>10</v>
      </c>
      <c r="T31" s="51"/>
      <c r="U31" s="7" t="s">
        <v>10</v>
      </c>
      <c r="V31" s="16" t="s">
        <v>10</v>
      </c>
      <c r="Z31" s="9">
        <v>5</v>
      </c>
      <c r="AA31" s="10">
        <v>0</v>
      </c>
      <c r="AB31" s="11">
        <v>464</v>
      </c>
      <c r="AC31" s="12">
        <f t="shared" si="7"/>
        <v>464</v>
      </c>
    </row>
    <row r="32" spans="1:29" x14ac:dyDescent="0.2">
      <c r="B32" s="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P32" s="9">
        <v>2</v>
      </c>
      <c r="Q32" s="17">
        <v>0</v>
      </c>
      <c r="R32" s="11">
        <v>302</v>
      </c>
      <c r="S32" s="18">
        <f>R32-R32*Q32</f>
        <v>302</v>
      </c>
      <c r="T32" s="17">
        <v>0</v>
      </c>
      <c r="U32" s="11">
        <v>715</v>
      </c>
      <c r="V32" s="18">
        <f>U32-U32*T32</f>
        <v>715</v>
      </c>
      <c r="Z32" s="9">
        <v>10</v>
      </c>
      <c r="AA32" s="10">
        <v>0</v>
      </c>
      <c r="AB32" s="11">
        <v>606</v>
      </c>
      <c r="AC32" s="12">
        <f t="shared" si="7"/>
        <v>606</v>
      </c>
    </row>
    <row r="33" spans="1:29" x14ac:dyDescent="0.2">
      <c r="A33" s="4" t="s">
        <v>5</v>
      </c>
      <c r="B33" s="4" t="s">
        <v>45</v>
      </c>
      <c r="C33" s="52" t="s">
        <v>6</v>
      </c>
      <c r="D33" s="52" t="s">
        <v>6</v>
      </c>
      <c r="E33" s="52" t="s">
        <v>6</v>
      </c>
      <c r="F33" s="52" t="s">
        <v>6</v>
      </c>
      <c r="G33" s="4" t="s">
        <v>7</v>
      </c>
      <c r="H33" s="4" t="s">
        <v>7</v>
      </c>
      <c r="I33" s="4" t="s">
        <v>7</v>
      </c>
      <c r="J33" s="4" t="s">
        <v>7</v>
      </c>
      <c r="K33" s="15" t="s">
        <v>8</v>
      </c>
      <c r="L33" s="15" t="s">
        <v>8</v>
      </c>
      <c r="M33" s="15" t="s">
        <v>8</v>
      </c>
      <c r="N33" s="15" t="s">
        <v>8</v>
      </c>
      <c r="P33" s="9">
        <v>5</v>
      </c>
      <c r="Q33" s="10">
        <v>0</v>
      </c>
      <c r="R33" s="11">
        <v>410</v>
      </c>
      <c r="S33" s="12">
        <f>R33-R33*Q33</f>
        <v>410</v>
      </c>
      <c r="T33" s="10">
        <v>0</v>
      </c>
      <c r="U33" s="11">
        <v>987</v>
      </c>
      <c r="V33" s="12">
        <f>U33-U33*T33</f>
        <v>987</v>
      </c>
      <c r="Z33" s="9">
        <v>20</v>
      </c>
      <c r="AA33" s="10">
        <v>0</v>
      </c>
      <c r="AB33" s="11">
        <v>750</v>
      </c>
      <c r="AC33" s="12">
        <f t="shared" si="7"/>
        <v>750</v>
      </c>
    </row>
    <row r="34" spans="1:29" x14ac:dyDescent="0.2">
      <c r="A34" s="7" t="s">
        <v>9</v>
      </c>
      <c r="B34" s="7" t="s">
        <v>46</v>
      </c>
      <c r="C34" s="51"/>
      <c r="D34" s="51"/>
      <c r="E34" s="51"/>
      <c r="F34" s="51"/>
      <c r="G34" s="7" t="s">
        <v>10</v>
      </c>
      <c r="H34" s="7" t="s">
        <v>10</v>
      </c>
      <c r="I34" s="7" t="s">
        <v>10</v>
      </c>
      <c r="J34" s="7" t="s">
        <v>10</v>
      </c>
      <c r="K34" s="16" t="s">
        <v>10</v>
      </c>
      <c r="L34" s="16" t="s">
        <v>10</v>
      </c>
      <c r="M34" s="16" t="s">
        <v>10</v>
      </c>
      <c r="N34" s="16" t="s">
        <v>10</v>
      </c>
      <c r="P34" s="9">
        <v>10</v>
      </c>
      <c r="Q34" s="10">
        <v>0</v>
      </c>
      <c r="R34" s="11">
        <v>536</v>
      </c>
      <c r="S34" s="12">
        <f>R34-R34*Q34</f>
        <v>536</v>
      </c>
      <c r="T34" s="10">
        <v>0</v>
      </c>
      <c r="U34" s="11">
        <v>1358</v>
      </c>
      <c r="V34" s="12">
        <f>U34-U34*T34</f>
        <v>1358</v>
      </c>
      <c r="Z34" s="23">
        <v>31.5</v>
      </c>
      <c r="AA34" s="10">
        <v>0</v>
      </c>
      <c r="AB34" s="11">
        <v>964</v>
      </c>
      <c r="AC34" s="12">
        <f t="shared" si="7"/>
        <v>964</v>
      </c>
    </row>
    <row r="35" spans="1:29" x14ac:dyDescent="0.2">
      <c r="A35" s="21">
        <v>50</v>
      </c>
      <c r="B35" s="21" t="s">
        <v>27</v>
      </c>
      <c r="C35" s="17">
        <v>0</v>
      </c>
      <c r="D35" s="17">
        <v>0</v>
      </c>
      <c r="E35" s="17">
        <v>0</v>
      </c>
      <c r="F35" s="17">
        <v>0</v>
      </c>
      <c r="G35" s="11">
        <v>585</v>
      </c>
      <c r="H35" s="11">
        <v>729</v>
      </c>
      <c r="I35" s="11">
        <v>781</v>
      </c>
      <c r="J35" s="11">
        <v>873</v>
      </c>
      <c r="K35" s="18">
        <f>G35-G35*C35</f>
        <v>585</v>
      </c>
      <c r="L35" s="18">
        <f t="shared" ref="L35:N46" si="8">H35-H35*D35</f>
        <v>729</v>
      </c>
      <c r="M35" s="18">
        <f t="shared" si="8"/>
        <v>781</v>
      </c>
      <c r="N35" s="18">
        <f t="shared" si="8"/>
        <v>873</v>
      </c>
      <c r="P35" s="9">
        <v>20</v>
      </c>
      <c r="Q35" s="10">
        <v>0</v>
      </c>
      <c r="R35" s="11">
        <v>663</v>
      </c>
      <c r="S35" s="12">
        <f>R35-R35*Q35</f>
        <v>663</v>
      </c>
      <c r="T35" s="10">
        <v>0</v>
      </c>
      <c r="U35" s="11">
        <v>1659</v>
      </c>
      <c r="V35" s="12">
        <f>U35-U35*T35</f>
        <v>1659</v>
      </c>
      <c r="Y35" s="13"/>
      <c r="Z35" s="9">
        <v>50</v>
      </c>
      <c r="AA35" s="10">
        <v>0</v>
      </c>
      <c r="AB35" s="11">
        <v>1563</v>
      </c>
      <c r="AC35" s="12">
        <f t="shared" si="7"/>
        <v>1563</v>
      </c>
    </row>
    <row r="36" spans="1:29" x14ac:dyDescent="0.2">
      <c r="A36" s="21">
        <v>100</v>
      </c>
      <c r="B36" s="21" t="s">
        <v>28</v>
      </c>
      <c r="C36" s="17">
        <v>0</v>
      </c>
      <c r="D36" s="17">
        <v>0</v>
      </c>
      <c r="E36" s="17">
        <v>0</v>
      </c>
      <c r="F36" s="17">
        <v>0</v>
      </c>
      <c r="G36" s="11">
        <v>860</v>
      </c>
      <c r="H36" s="11">
        <v>1067</v>
      </c>
      <c r="I36" s="11">
        <v>1159</v>
      </c>
      <c r="J36" s="11">
        <v>1293</v>
      </c>
      <c r="K36" s="18">
        <f t="shared" ref="K36:K46" si="9">G36-G36*C36</f>
        <v>860</v>
      </c>
      <c r="L36" s="18">
        <f t="shared" si="8"/>
        <v>1067</v>
      </c>
      <c r="M36" s="18">
        <f t="shared" si="8"/>
        <v>1159</v>
      </c>
      <c r="N36" s="18">
        <f t="shared" si="8"/>
        <v>1293</v>
      </c>
      <c r="P36" s="23">
        <v>31.5</v>
      </c>
      <c r="Q36" s="10">
        <v>0</v>
      </c>
      <c r="R36" s="11">
        <v>853</v>
      </c>
      <c r="S36" s="12">
        <f>R36-R36*Q36</f>
        <v>853</v>
      </c>
      <c r="T36" s="10">
        <v>0</v>
      </c>
      <c r="U36" s="11">
        <v>1960</v>
      </c>
      <c r="V36" s="12">
        <f>U36-U36*T36</f>
        <v>1960</v>
      </c>
      <c r="Y36" s="13"/>
    </row>
    <row r="37" spans="1:29" x14ac:dyDescent="0.2">
      <c r="A37" s="21">
        <v>150</v>
      </c>
      <c r="B37" s="21" t="s">
        <v>29</v>
      </c>
      <c r="C37" s="17">
        <v>0</v>
      </c>
      <c r="D37" s="17">
        <v>0</v>
      </c>
      <c r="E37" s="17">
        <v>0</v>
      </c>
      <c r="F37" s="17">
        <v>0</v>
      </c>
      <c r="G37" s="11">
        <v>1060</v>
      </c>
      <c r="H37" s="11">
        <v>1348</v>
      </c>
      <c r="I37" s="11">
        <v>1494</v>
      </c>
      <c r="J37" s="11">
        <v>1656</v>
      </c>
      <c r="K37" s="18">
        <f t="shared" si="9"/>
        <v>1060</v>
      </c>
      <c r="L37" s="18">
        <f t="shared" si="8"/>
        <v>1348</v>
      </c>
      <c r="M37" s="18">
        <f t="shared" si="8"/>
        <v>1494</v>
      </c>
      <c r="N37" s="18">
        <f t="shared" si="8"/>
        <v>1656</v>
      </c>
      <c r="Y37" s="13"/>
    </row>
    <row r="38" spans="1:29" x14ac:dyDescent="0.2">
      <c r="A38" s="21">
        <v>200</v>
      </c>
      <c r="B38" s="21" t="s">
        <v>30</v>
      </c>
      <c r="C38" s="17">
        <v>0</v>
      </c>
      <c r="D38" s="17">
        <v>0</v>
      </c>
      <c r="E38" s="17">
        <v>0</v>
      </c>
      <c r="F38" s="17">
        <v>0</v>
      </c>
      <c r="G38" s="11">
        <v>1300</v>
      </c>
      <c r="H38" s="11">
        <v>1675</v>
      </c>
      <c r="I38" s="11">
        <v>1887</v>
      </c>
      <c r="J38" s="11">
        <v>2090</v>
      </c>
      <c r="K38" s="18">
        <f t="shared" si="9"/>
        <v>1300</v>
      </c>
      <c r="L38" s="18">
        <f t="shared" si="8"/>
        <v>1675</v>
      </c>
      <c r="M38" s="18">
        <f t="shared" si="8"/>
        <v>1887</v>
      </c>
      <c r="N38" s="18">
        <f t="shared" si="8"/>
        <v>2090</v>
      </c>
      <c r="P38" s="3"/>
      <c r="Q38" s="43" t="s">
        <v>20</v>
      </c>
      <c r="R38" s="44"/>
      <c r="S38" s="45"/>
      <c r="U38" s="3"/>
      <c r="V38" s="49" t="s">
        <v>47</v>
      </c>
      <c r="W38" s="44"/>
      <c r="X38" s="45"/>
      <c r="Z38" s="3"/>
      <c r="AA38" s="43" t="s">
        <v>21</v>
      </c>
      <c r="AB38" s="44"/>
      <c r="AC38" s="45"/>
    </row>
    <row r="39" spans="1:29" x14ac:dyDescent="0.2">
      <c r="A39" s="21">
        <v>300</v>
      </c>
      <c r="B39" s="21" t="s">
        <v>31</v>
      </c>
      <c r="C39" s="17">
        <v>0</v>
      </c>
      <c r="D39" s="17">
        <v>0</v>
      </c>
      <c r="E39" s="17">
        <v>0</v>
      </c>
      <c r="F39" s="17">
        <v>0</v>
      </c>
      <c r="G39" s="11">
        <v>1650</v>
      </c>
      <c r="H39" s="11">
        <v>2099</v>
      </c>
      <c r="I39" s="11">
        <v>2360</v>
      </c>
      <c r="J39" s="11">
        <v>2595</v>
      </c>
      <c r="K39" s="18">
        <f t="shared" si="9"/>
        <v>1650</v>
      </c>
      <c r="L39" s="18">
        <f t="shared" si="8"/>
        <v>2099</v>
      </c>
      <c r="M39" s="18">
        <f t="shared" si="8"/>
        <v>2360</v>
      </c>
      <c r="N39" s="18">
        <f t="shared" si="8"/>
        <v>2595</v>
      </c>
      <c r="P39" s="3"/>
      <c r="Q39" s="46"/>
      <c r="R39" s="47"/>
      <c r="S39" s="48"/>
      <c r="U39" s="3"/>
      <c r="V39" s="46"/>
      <c r="W39" s="47"/>
      <c r="X39" s="48"/>
      <c r="Z39" s="3"/>
      <c r="AA39" s="46"/>
      <c r="AB39" s="47"/>
      <c r="AC39" s="48"/>
    </row>
    <row r="40" spans="1:29" x14ac:dyDescent="0.2">
      <c r="A40" s="21">
        <v>400</v>
      </c>
      <c r="B40" s="21" t="s">
        <v>32</v>
      </c>
      <c r="C40" s="17">
        <v>0</v>
      </c>
      <c r="D40" s="17">
        <v>0</v>
      </c>
      <c r="E40" s="17">
        <v>0</v>
      </c>
      <c r="F40" s="17">
        <v>0</v>
      </c>
      <c r="G40" s="11">
        <v>2000</v>
      </c>
      <c r="H40" s="11">
        <v>2523</v>
      </c>
      <c r="I40" s="11">
        <v>2837</v>
      </c>
      <c r="J40" s="11">
        <v>3099</v>
      </c>
      <c r="K40" s="18">
        <f t="shared" si="9"/>
        <v>2000</v>
      </c>
      <c r="L40" s="18">
        <f t="shared" si="8"/>
        <v>2523</v>
      </c>
      <c r="M40" s="18">
        <f t="shared" si="8"/>
        <v>2837</v>
      </c>
      <c r="N40" s="18">
        <f t="shared" si="8"/>
        <v>3099</v>
      </c>
      <c r="P40" s="19" t="s">
        <v>22</v>
      </c>
      <c r="Q40" s="50" t="s">
        <v>6</v>
      </c>
      <c r="R40" s="4" t="s">
        <v>7</v>
      </c>
      <c r="S40" s="5" t="s">
        <v>8</v>
      </c>
      <c r="U40" s="19" t="s">
        <v>22</v>
      </c>
      <c r="V40" s="52" t="s">
        <v>6</v>
      </c>
      <c r="W40" s="4" t="s">
        <v>7</v>
      </c>
      <c r="X40" s="15" t="s">
        <v>8</v>
      </c>
      <c r="Z40" s="19" t="s">
        <v>22</v>
      </c>
      <c r="AA40" s="52" t="s">
        <v>6</v>
      </c>
      <c r="AB40" s="4" t="s">
        <v>7</v>
      </c>
      <c r="AC40" s="15" t="s">
        <v>8</v>
      </c>
    </row>
    <row r="41" spans="1:29" x14ac:dyDescent="0.2">
      <c r="A41" s="21">
        <v>500</v>
      </c>
      <c r="B41" s="21" t="s">
        <v>33</v>
      </c>
      <c r="C41" s="17">
        <v>0</v>
      </c>
      <c r="D41" s="17">
        <v>0</v>
      </c>
      <c r="E41" s="17">
        <v>0</v>
      </c>
      <c r="F41" s="17">
        <v>0</v>
      </c>
      <c r="G41" s="11">
        <v>2651</v>
      </c>
      <c r="H41" s="11">
        <v>3301</v>
      </c>
      <c r="I41" s="11">
        <v>3730</v>
      </c>
      <c r="J41" s="11">
        <v>4064</v>
      </c>
      <c r="K41" s="18">
        <f t="shared" si="9"/>
        <v>2651</v>
      </c>
      <c r="L41" s="18">
        <f t="shared" si="8"/>
        <v>3301</v>
      </c>
      <c r="M41" s="18">
        <f t="shared" si="8"/>
        <v>3730</v>
      </c>
      <c r="N41" s="18">
        <f t="shared" si="8"/>
        <v>4064</v>
      </c>
      <c r="P41" s="20" t="s">
        <v>23</v>
      </c>
      <c r="Q41" s="51"/>
      <c r="R41" s="7" t="s">
        <v>10</v>
      </c>
      <c r="S41" s="16" t="s">
        <v>10</v>
      </c>
      <c r="U41" s="20" t="s">
        <v>23</v>
      </c>
      <c r="V41" s="51"/>
      <c r="W41" s="7" t="s">
        <v>10</v>
      </c>
      <c r="X41" s="16" t="s">
        <v>10</v>
      </c>
      <c r="Z41" s="20" t="s">
        <v>23</v>
      </c>
      <c r="AA41" s="51"/>
      <c r="AB41" s="7" t="s">
        <v>10</v>
      </c>
      <c r="AC41" s="16" t="s">
        <v>10</v>
      </c>
    </row>
    <row r="42" spans="1:29" x14ac:dyDescent="0.2">
      <c r="A42" s="21">
        <v>700</v>
      </c>
      <c r="B42" s="21" t="s">
        <v>34</v>
      </c>
      <c r="C42" s="17">
        <v>0</v>
      </c>
      <c r="D42" s="17">
        <v>0</v>
      </c>
      <c r="E42" s="17">
        <v>0</v>
      </c>
      <c r="F42" s="17">
        <v>0</v>
      </c>
      <c r="G42" s="11">
        <v>3022</v>
      </c>
      <c r="H42" s="11">
        <v>3822</v>
      </c>
      <c r="I42" s="11">
        <v>4388</v>
      </c>
      <c r="J42" s="11">
        <v>4823</v>
      </c>
      <c r="K42" s="18">
        <f t="shared" si="9"/>
        <v>3022</v>
      </c>
      <c r="L42" s="18">
        <f t="shared" si="8"/>
        <v>3822</v>
      </c>
      <c r="M42" s="18">
        <f t="shared" si="8"/>
        <v>4388</v>
      </c>
      <c r="N42" s="18">
        <f t="shared" si="8"/>
        <v>4823</v>
      </c>
      <c r="P42" s="21">
        <v>1000</v>
      </c>
      <c r="Q42" s="17">
        <v>0</v>
      </c>
      <c r="R42" s="11">
        <v>77</v>
      </c>
      <c r="S42" s="18">
        <f>R42-R42*Q42</f>
        <v>77</v>
      </c>
      <c r="T42" s="3"/>
      <c r="U42" s="21">
        <v>1000</v>
      </c>
      <c r="V42" s="17">
        <v>0</v>
      </c>
      <c r="W42" s="11">
        <v>99</v>
      </c>
      <c r="X42" s="18">
        <f>W42-W42*V42</f>
        <v>99</v>
      </c>
      <c r="Z42" s="21">
        <v>1000</v>
      </c>
      <c r="AA42" s="17">
        <v>0</v>
      </c>
      <c r="AB42" s="11">
        <v>77</v>
      </c>
      <c r="AC42" s="18">
        <f>AB42-AB42*AA42</f>
        <v>77</v>
      </c>
    </row>
    <row r="43" spans="1:29" x14ac:dyDescent="0.2">
      <c r="A43" s="21">
        <v>1000</v>
      </c>
      <c r="B43" s="21" t="s">
        <v>35</v>
      </c>
      <c r="C43" s="17">
        <v>0</v>
      </c>
      <c r="D43" s="17">
        <v>0</v>
      </c>
      <c r="E43" s="17">
        <v>0</v>
      </c>
      <c r="F43" s="17">
        <v>0</v>
      </c>
      <c r="G43" s="11">
        <v>3610</v>
      </c>
      <c r="H43" s="11">
        <v>4619</v>
      </c>
      <c r="I43" s="11">
        <v>5380</v>
      </c>
      <c r="J43" s="11">
        <v>6003</v>
      </c>
      <c r="K43" s="18">
        <f t="shared" si="9"/>
        <v>3610</v>
      </c>
      <c r="L43" s="18">
        <f t="shared" si="8"/>
        <v>4619</v>
      </c>
      <c r="M43" s="18">
        <f t="shared" si="8"/>
        <v>5380</v>
      </c>
      <c r="N43" s="18">
        <f t="shared" si="8"/>
        <v>6003</v>
      </c>
      <c r="P43" s="21">
        <v>5000</v>
      </c>
      <c r="Q43" s="10">
        <v>0</v>
      </c>
      <c r="R43" s="11">
        <v>99</v>
      </c>
      <c r="S43" s="12">
        <f>R43-R43*Q43</f>
        <v>99</v>
      </c>
      <c r="T43" s="3"/>
      <c r="U43" s="21">
        <v>5000</v>
      </c>
      <c r="V43" s="10">
        <v>0</v>
      </c>
      <c r="W43" s="11">
        <v>112</v>
      </c>
      <c r="X43" s="12">
        <f>W43-W43*V43</f>
        <v>112</v>
      </c>
      <c r="Z43" s="21">
        <v>5000</v>
      </c>
      <c r="AA43" s="10">
        <v>0</v>
      </c>
      <c r="AB43" s="11">
        <v>99</v>
      </c>
      <c r="AC43" s="12">
        <f>AB43-AB43*AA43</f>
        <v>99</v>
      </c>
    </row>
    <row r="44" spans="1:29" x14ac:dyDescent="0.2">
      <c r="A44" s="21">
        <v>1500</v>
      </c>
      <c r="B44" s="21" t="s">
        <v>36</v>
      </c>
      <c r="C44" s="17">
        <v>0</v>
      </c>
      <c r="D44" s="17">
        <v>0</v>
      </c>
      <c r="E44" s="17">
        <v>0</v>
      </c>
      <c r="F44" s="17">
        <v>0</v>
      </c>
      <c r="G44" s="11">
        <v>4517</v>
      </c>
      <c r="H44" s="11">
        <v>5949</v>
      </c>
      <c r="I44" s="11">
        <v>7017</v>
      </c>
      <c r="J44" s="11">
        <v>7856</v>
      </c>
      <c r="K44" s="18">
        <f t="shared" si="9"/>
        <v>4517</v>
      </c>
      <c r="L44" s="18">
        <f t="shared" si="8"/>
        <v>5949</v>
      </c>
      <c r="M44" s="18">
        <f t="shared" si="8"/>
        <v>7017</v>
      </c>
      <c r="N44" s="18">
        <f t="shared" si="8"/>
        <v>7856</v>
      </c>
      <c r="P44" s="21">
        <v>20000</v>
      </c>
      <c r="Q44" s="10">
        <v>0</v>
      </c>
      <c r="R44" s="11">
        <v>119</v>
      </c>
      <c r="S44" s="12">
        <f>R44-R44*Q44</f>
        <v>119</v>
      </c>
      <c r="T44" s="3"/>
      <c r="U44" s="21">
        <v>20000</v>
      </c>
      <c r="V44" s="10">
        <v>0</v>
      </c>
      <c r="W44" s="11">
        <v>134</v>
      </c>
      <c r="X44" s="12">
        <f>W44-W44*V44</f>
        <v>134</v>
      </c>
      <c r="Z44" s="21">
        <v>20000</v>
      </c>
      <c r="AA44" s="10">
        <v>0</v>
      </c>
      <c r="AB44" s="11">
        <v>119</v>
      </c>
      <c r="AC44" s="12">
        <f>AB44-AB44*AA44</f>
        <v>119</v>
      </c>
    </row>
    <row r="45" spans="1:29" x14ac:dyDescent="0.2">
      <c r="A45" s="21">
        <v>2000</v>
      </c>
      <c r="B45" s="21" t="s">
        <v>37</v>
      </c>
      <c r="C45" s="17">
        <v>0</v>
      </c>
      <c r="D45" s="17">
        <v>0</v>
      </c>
      <c r="E45" s="17">
        <v>0</v>
      </c>
      <c r="F45" s="17">
        <v>0</v>
      </c>
      <c r="G45" s="11">
        <v>5346</v>
      </c>
      <c r="H45" s="11">
        <v>7402</v>
      </c>
      <c r="I45" s="11">
        <v>8700</v>
      </c>
      <c r="J45" s="11">
        <v>9711</v>
      </c>
      <c r="K45" s="18">
        <f t="shared" si="9"/>
        <v>5346</v>
      </c>
      <c r="L45" s="18">
        <f t="shared" si="8"/>
        <v>7402</v>
      </c>
      <c r="M45" s="18">
        <f t="shared" si="8"/>
        <v>8700</v>
      </c>
      <c r="N45" s="18">
        <f t="shared" si="8"/>
        <v>9711</v>
      </c>
      <c r="P45" s="21">
        <v>50000</v>
      </c>
      <c r="Q45" s="10">
        <v>0</v>
      </c>
      <c r="R45" s="11">
        <v>168</v>
      </c>
      <c r="S45" s="12">
        <f>R45-R45*Q45</f>
        <v>168</v>
      </c>
      <c r="T45" s="3"/>
      <c r="U45" s="21">
        <v>35000</v>
      </c>
      <c r="V45" s="10">
        <v>0</v>
      </c>
      <c r="W45" s="11">
        <v>155</v>
      </c>
      <c r="X45" s="12">
        <f>W45-W45*V45</f>
        <v>155</v>
      </c>
      <c r="Z45" s="21">
        <v>35000</v>
      </c>
      <c r="AA45" s="10">
        <v>0</v>
      </c>
      <c r="AB45" s="11">
        <v>168</v>
      </c>
      <c r="AC45" s="12">
        <f>AB45-AB45*AA45</f>
        <v>168</v>
      </c>
    </row>
    <row r="46" spans="1:29" x14ac:dyDescent="0.2">
      <c r="A46" s="21">
        <v>3000</v>
      </c>
      <c r="B46" s="21" t="s">
        <v>38</v>
      </c>
      <c r="C46" s="17">
        <v>0</v>
      </c>
      <c r="D46" s="17">
        <v>0</v>
      </c>
      <c r="E46" s="17">
        <v>0</v>
      </c>
      <c r="F46" s="17">
        <v>0</v>
      </c>
      <c r="G46" s="11">
        <v>7010</v>
      </c>
      <c r="H46" s="11">
        <v>10117</v>
      </c>
      <c r="I46" s="11">
        <v>11976</v>
      </c>
      <c r="J46" s="11">
        <v>13405</v>
      </c>
      <c r="K46" s="18">
        <f t="shared" si="9"/>
        <v>7010</v>
      </c>
      <c r="L46" s="18">
        <f t="shared" si="8"/>
        <v>10117</v>
      </c>
      <c r="M46" s="18">
        <f t="shared" si="8"/>
        <v>11976</v>
      </c>
      <c r="N46" s="18">
        <f t="shared" si="8"/>
        <v>13405</v>
      </c>
      <c r="P46" s="21">
        <v>80000</v>
      </c>
      <c r="Q46" s="10">
        <v>0</v>
      </c>
      <c r="R46" s="11">
        <v>295</v>
      </c>
      <c r="S46" s="12">
        <f>R46-R46*Q46</f>
        <v>295</v>
      </c>
      <c r="T46" s="13"/>
    </row>
  </sheetData>
  <sheetProtection algorithmName="SHA-512" hashValue="hiTsS5+jRdEyXvG7SctsBJaa198RElmePW5Mat/uGRYNDOmqjA9fGlyzT+JRaGUk7DH9BIZqVvl0ii7d/11K5Q==" saltValue="0jXAs9l9NrigY67koHmmrw==" spinCount="100000" sheet="1" objects="1" scenarios="1"/>
  <mergeCells count="64">
    <mergeCell ref="L15:N16"/>
    <mergeCell ref="Q26:V27"/>
    <mergeCell ref="Q28:S29"/>
    <mergeCell ref="T28:V29"/>
    <mergeCell ref="T12:V12"/>
    <mergeCell ref="Q14:AB15"/>
    <mergeCell ref="B25:B26"/>
    <mergeCell ref="AA38:AC39"/>
    <mergeCell ref="G17:G18"/>
    <mergeCell ref="I31:I32"/>
    <mergeCell ref="M31:M32"/>
    <mergeCell ref="J31:J32"/>
    <mergeCell ref="K31:K32"/>
    <mergeCell ref="L31:L32"/>
    <mergeCell ref="AA26:AC27"/>
    <mergeCell ref="C33:C34"/>
    <mergeCell ref="D33:D34"/>
    <mergeCell ref="E33:E34"/>
    <mergeCell ref="F33:F34"/>
    <mergeCell ref="AA40:AA41"/>
    <mergeCell ref="Q16:S17"/>
    <mergeCell ref="Q18:Q19"/>
    <mergeCell ref="V38:X39"/>
    <mergeCell ref="W16:Y17"/>
    <mergeCell ref="W18:W19"/>
    <mergeCell ref="Q30:Q31"/>
    <mergeCell ref="T30:T31"/>
    <mergeCell ref="AA28:AA29"/>
    <mergeCell ref="T16:V17"/>
    <mergeCell ref="T18:T19"/>
    <mergeCell ref="Q40:Q41"/>
    <mergeCell ref="V40:V41"/>
    <mergeCell ref="T5:T6"/>
    <mergeCell ref="Y5:Y6"/>
    <mergeCell ref="G15:I16"/>
    <mergeCell ref="Q38:S39"/>
    <mergeCell ref="C29:N30"/>
    <mergeCell ref="C31:C32"/>
    <mergeCell ref="D31:D32"/>
    <mergeCell ref="E31:E32"/>
    <mergeCell ref="F31:F32"/>
    <mergeCell ref="G31:G32"/>
    <mergeCell ref="H31:H32"/>
    <mergeCell ref="L4:N5"/>
    <mergeCell ref="L6:L7"/>
    <mergeCell ref="B4:D5"/>
    <mergeCell ref="B17:B18"/>
    <mergeCell ref="B23:D24"/>
    <mergeCell ref="B1:L2"/>
    <mergeCell ref="Z16:AB17"/>
    <mergeCell ref="Z18:Z19"/>
    <mergeCell ref="AB5:AB6"/>
    <mergeCell ref="N31:N32"/>
    <mergeCell ref="Q1:V2"/>
    <mergeCell ref="Y1:AD2"/>
    <mergeCell ref="Q3:S4"/>
    <mergeCell ref="T3:V4"/>
    <mergeCell ref="Y3:AA4"/>
    <mergeCell ref="AB3:AD4"/>
    <mergeCell ref="G4:I5"/>
    <mergeCell ref="Q5:Q6"/>
    <mergeCell ref="B6:B7"/>
    <mergeCell ref="G6:G7"/>
    <mergeCell ref="B15:D16"/>
  </mergeCells>
  <phoneticPr fontId="2" type="noConversion"/>
  <pageMargins left="0.70866141732283472" right="0.70866141732283472" top="0.78740157480314965" bottom="0.7874015748031496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showGridLines="0" zoomScaleNormal="100" workbookViewId="0">
      <selection activeCell="I8" sqref="I8"/>
    </sheetView>
  </sheetViews>
  <sheetFormatPr defaultColWidth="7.7109375" defaultRowHeight="11.25" x14ac:dyDescent="0.2"/>
  <cols>
    <col min="1" max="34" width="7.7109375" style="2" customWidth="1"/>
    <col min="35" max="16384" width="7.7109375" style="2"/>
  </cols>
  <sheetData>
    <row r="1" spans="1:30" x14ac:dyDescent="0.2">
      <c r="A1" s="32"/>
      <c r="B1" s="67" t="s">
        <v>53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32"/>
      <c r="N1" s="32"/>
      <c r="P1" s="3"/>
      <c r="Q1" s="68" t="s">
        <v>11</v>
      </c>
      <c r="R1" s="55"/>
      <c r="S1" s="55"/>
      <c r="T1" s="55"/>
      <c r="U1" s="55"/>
      <c r="V1" s="55"/>
      <c r="X1" s="3"/>
      <c r="Y1" s="68" t="s">
        <v>12</v>
      </c>
      <c r="Z1" s="55"/>
      <c r="AA1" s="55"/>
      <c r="AB1" s="55"/>
      <c r="AC1" s="55"/>
      <c r="AD1" s="55"/>
    </row>
    <row r="2" spans="1:30" x14ac:dyDescent="0.2">
      <c r="A2" s="32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31" t="str">
        <f>'Ceny podle slev'!M2</f>
        <v>Platný od 1.1.2026</v>
      </c>
      <c r="N2" s="32"/>
      <c r="P2" s="3"/>
      <c r="Q2" s="55"/>
      <c r="R2" s="55"/>
      <c r="S2" s="55"/>
      <c r="T2" s="55"/>
      <c r="U2" s="55"/>
      <c r="V2" s="55"/>
      <c r="X2" s="3"/>
      <c r="Y2" s="55"/>
      <c r="Z2" s="55"/>
      <c r="AA2" s="55"/>
      <c r="AB2" s="55"/>
      <c r="AC2" s="55"/>
      <c r="AD2" s="55"/>
    </row>
    <row r="3" spans="1:30" x14ac:dyDescent="0.2">
      <c r="P3" s="14"/>
      <c r="Q3" s="56" t="s">
        <v>15</v>
      </c>
      <c r="R3" s="56"/>
      <c r="S3" s="56"/>
      <c r="T3" s="56" t="s">
        <v>16</v>
      </c>
      <c r="U3" s="56"/>
      <c r="V3" s="56"/>
      <c r="W3" s="14"/>
      <c r="X3" s="3"/>
      <c r="Y3" s="56" t="s">
        <v>16</v>
      </c>
      <c r="Z3" s="56"/>
      <c r="AA3" s="56"/>
      <c r="AB3" s="56" t="s">
        <v>17</v>
      </c>
      <c r="AC3" s="56"/>
      <c r="AD3" s="56"/>
    </row>
    <row r="4" spans="1:30" x14ac:dyDescent="0.2">
      <c r="A4" s="3"/>
      <c r="B4" s="43" t="s">
        <v>0</v>
      </c>
      <c r="C4" s="44"/>
      <c r="D4" s="45"/>
      <c r="F4" s="3"/>
      <c r="G4" s="43" t="s">
        <v>1</v>
      </c>
      <c r="H4" s="44"/>
      <c r="I4" s="45"/>
      <c r="K4" s="3"/>
      <c r="L4" s="43" t="s">
        <v>2</v>
      </c>
      <c r="M4" s="44"/>
      <c r="N4" s="45"/>
      <c r="P4" s="14"/>
      <c r="Q4" s="56"/>
      <c r="R4" s="56"/>
      <c r="S4" s="56"/>
      <c r="T4" s="56"/>
      <c r="U4" s="56"/>
      <c r="V4" s="56"/>
      <c r="W4" s="14"/>
      <c r="X4" s="3"/>
      <c r="Y4" s="56"/>
      <c r="Z4" s="56"/>
      <c r="AA4" s="56"/>
      <c r="AB4" s="56"/>
      <c r="AC4" s="56"/>
      <c r="AD4" s="56"/>
    </row>
    <row r="5" spans="1:30" x14ac:dyDescent="0.2">
      <c r="A5" s="3"/>
      <c r="B5" s="46"/>
      <c r="C5" s="47"/>
      <c r="D5" s="48"/>
      <c r="F5" s="3"/>
      <c r="G5" s="46"/>
      <c r="H5" s="47"/>
      <c r="I5" s="48"/>
      <c r="K5" s="3"/>
      <c r="L5" s="46"/>
      <c r="M5" s="47"/>
      <c r="N5" s="48"/>
      <c r="P5" s="4" t="s">
        <v>5</v>
      </c>
      <c r="Q5" s="69" t="s">
        <v>6</v>
      </c>
      <c r="R5" s="4" t="s">
        <v>7</v>
      </c>
      <c r="S5" s="6" t="s">
        <v>8</v>
      </c>
      <c r="T5" s="69" t="s">
        <v>6</v>
      </c>
      <c r="U5" s="4" t="s">
        <v>7</v>
      </c>
      <c r="V5" s="6" t="s">
        <v>8</v>
      </c>
      <c r="W5" s="37"/>
      <c r="X5" s="4" t="s">
        <v>5</v>
      </c>
      <c r="Y5" s="69" t="s">
        <v>6</v>
      </c>
      <c r="Z5" s="4" t="s">
        <v>7</v>
      </c>
      <c r="AA5" s="6" t="s">
        <v>8</v>
      </c>
      <c r="AB5" s="69" t="s">
        <v>6</v>
      </c>
      <c r="AC5" s="4" t="s">
        <v>7</v>
      </c>
      <c r="AD5" s="6" t="s">
        <v>8</v>
      </c>
    </row>
    <row r="6" spans="1:30" x14ac:dyDescent="0.2">
      <c r="A6" s="4" t="s">
        <v>5</v>
      </c>
      <c r="B6" s="69" t="s">
        <v>6</v>
      </c>
      <c r="C6" s="4" t="s">
        <v>7</v>
      </c>
      <c r="D6" s="6" t="s">
        <v>8</v>
      </c>
      <c r="E6" s="3"/>
      <c r="F6" s="4" t="s">
        <v>5</v>
      </c>
      <c r="G6" s="69" t="s">
        <v>6</v>
      </c>
      <c r="H6" s="4" t="s">
        <v>7</v>
      </c>
      <c r="I6" s="6" t="s">
        <v>8</v>
      </c>
      <c r="K6" s="4" t="s">
        <v>5</v>
      </c>
      <c r="L6" s="69" t="s">
        <v>6</v>
      </c>
      <c r="M6" s="4" t="s">
        <v>7</v>
      </c>
      <c r="N6" s="6" t="s">
        <v>8</v>
      </c>
      <c r="P6" s="7" t="s">
        <v>9</v>
      </c>
      <c r="Q6" s="70"/>
      <c r="R6" s="7" t="s">
        <v>10</v>
      </c>
      <c r="S6" s="8" t="s">
        <v>10</v>
      </c>
      <c r="T6" s="70"/>
      <c r="U6" s="7" t="s">
        <v>10</v>
      </c>
      <c r="V6" s="8" t="s">
        <v>10</v>
      </c>
      <c r="W6" s="37"/>
      <c r="X6" s="7" t="s">
        <v>9</v>
      </c>
      <c r="Y6" s="70"/>
      <c r="Z6" s="7" t="s">
        <v>10</v>
      </c>
      <c r="AA6" s="8" t="s">
        <v>10</v>
      </c>
      <c r="AB6" s="70"/>
      <c r="AC6" s="7" t="s">
        <v>10</v>
      </c>
      <c r="AD6" s="8" t="s">
        <v>10</v>
      </c>
    </row>
    <row r="7" spans="1:30" x14ac:dyDescent="0.2">
      <c r="A7" s="7" t="s">
        <v>9</v>
      </c>
      <c r="B7" s="70"/>
      <c r="C7" s="7" t="s">
        <v>10</v>
      </c>
      <c r="D7" s="8" t="s">
        <v>10</v>
      </c>
      <c r="E7" s="3"/>
      <c r="F7" s="7" t="s">
        <v>9</v>
      </c>
      <c r="G7" s="70"/>
      <c r="H7" s="7" t="s">
        <v>10</v>
      </c>
      <c r="I7" s="8" t="s">
        <v>10</v>
      </c>
      <c r="K7" s="7" t="s">
        <v>9</v>
      </c>
      <c r="L7" s="70"/>
      <c r="M7" s="7" t="s">
        <v>10</v>
      </c>
      <c r="N7" s="8" t="s">
        <v>10</v>
      </c>
      <c r="P7" s="9">
        <v>2</v>
      </c>
      <c r="Q7" s="35">
        <f t="shared" ref="Q7:Q12" si="0">1-S7/R7</f>
        <v>0</v>
      </c>
      <c r="R7" s="11">
        <f>'Ceny podle slev'!R7</f>
        <v>305</v>
      </c>
      <c r="S7" s="36">
        <f t="shared" ref="S7:S12" si="1">R7</f>
        <v>305</v>
      </c>
      <c r="T7" s="35">
        <f>1-V7/U7</f>
        <v>0</v>
      </c>
      <c r="U7" s="11">
        <f>'Ceny podle slev'!U7</f>
        <v>722</v>
      </c>
      <c r="V7" s="36">
        <f t="shared" ref="V7:V11" si="2">U7</f>
        <v>722</v>
      </c>
      <c r="W7" s="38"/>
      <c r="X7" s="9">
        <v>2</v>
      </c>
      <c r="Y7" s="35">
        <f>1-AA7/Z7</f>
        <v>0</v>
      </c>
      <c r="Z7" s="11">
        <f>'Ceny podle slev'!Z7</f>
        <v>722</v>
      </c>
      <c r="AA7" s="36">
        <f t="shared" ref="AA7:AA11" si="3">Z7</f>
        <v>722</v>
      </c>
      <c r="AB7" s="35">
        <f>1-AD7/AC7</f>
        <v>0</v>
      </c>
      <c r="AC7" s="11">
        <f>'Ceny podle slev'!AC7</f>
        <v>1181</v>
      </c>
      <c r="AD7" s="36">
        <f t="shared" ref="AD7:AD11" si="4">AC7</f>
        <v>1181</v>
      </c>
    </row>
    <row r="8" spans="1:30" x14ac:dyDescent="0.2">
      <c r="A8" s="9">
        <v>2</v>
      </c>
      <c r="B8" s="35">
        <f t="shared" ref="B8:B13" si="5">1-D8/C8</f>
        <v>0</v>
      </c>
      <c r="C8" s="11">
        <f>'Ceny podle slev'!C8</f>
        <v>137</v>
      </c>
      <c r="D8" s="36">
        <f>C8</f>
        <v>137</v>
      </c>
      <c r="E8" s="13"/>
      <c r="F8" s="9">
        <v>2</v>
      </c>
      <c r="G8" s="35">
        <f t="shared" ref="G8:G13" si="6">1-I8/H8</f>
        <v>0</v>
      </c>
      <c r="H8" s="11">
        <f>'Ceny podle slev'!H8</f>
        <v>189</v>
      </c>
      <c r="I8" s="36">
        <f t="shared" ref="I8:I13" si="7">H8</f>
        <v>189</v>
      </c>
      <c r="K8" s="9">
        <v>2</v>
      </c>
      <c r="L8" s="35">
        <f t="shared" ref="L8:L12" si="8">1-N8/M8</f>
        <v>0</v>
      </c>
      <c r="M8" s="11">
        <f>'Ceny podle slev'!M8</f>
        <v>68</v>
      </c>
      <c r="N8" s="36">
        <f t="shared" ref="N8:N12" si="9">M8</f>
        <v>68</v>
      </c>
      <c r="P8" s="9">
        <v>5</v>
      </c>
      <c r="Q8" s="35">
        <f t="shared" si="0"/>
        <v>0</v>
      </c>
      <c r="R8" s="11">
        <f>'Ceny podle slev'!R8</f>
        <v>410</v>
      </c>
      <c r="S8" s="36">
        <f t="shared" si="1"/>
        <v>410</v>
      </c>
      <c r="T8" s="35">
        <f>1-V8/U8</f>
        <v>0</v>
      </c>
      <c r="U8" s="11">
        <f>'Ceny podle slev'!U8</f>
        <v>987</v>
      </c>
      <c r="V8" s="36">
        <f t="shared" si="2"/>
        <v>987</v>
      </c>
      <c r="W8" s="38"/>
      <c r="X8" s="9">
        <v>5</v>
      </c>
      <c r="Y8" s="35">
        <f>1-AA8/Z8</f>
        <v>0</v>
      </c>
      <c r="Z8" s="11">
        <f>'Ceny podle slev'!Z8</f>
        <v>987</v>
      </c>
      <c r="AA8" s="36">
        <f t="shared" si="3"/>
        <v>987</v>
      </c>
      <c r="AB8" s="35">
        <f>1-AD8/AC8</f>
        <v>0</v>
      </c>
      <c r="AC8" s="11">
        <f>'Ceny podle slev'!AC8</f>
        <v>1598</v>
      </c>
      <c r="AD8" s="36">
        <f t="shared" si="4"/>
        <v>1598</v>
      </c>
    </row>
    <row r="9" spans="1:30" x14ac:dyDescent="0.2">
      <c r="A9" s="9">
        <v>5</v>
      </c>
      <c r="B9" s="35">
        <f t="shared" si="5"/>
        <v>0</v>
      </c>
      <c r="C9" s="11">
        <f>'Ceny podle slev'!C9</f>
        <v>160</v>
      </c>
      <c r="D9" s="36">
        <f t="shared" ref="D9:D13" si="10">C9</f>
        <v>160</v>
      </c>
      <c r="E9" s="13"/>
      <c r="F9" s="9">
        <v>5</v>
      </c>
      <c r="G9" s="35">
        <f t="shared" si="6"/>
        <v>0</v>
      </c>
      <c r="H9" s="11">
        <f>'Ceny podle slev'!H9</f>
        <v>225</v>
      </c>
      <c r="I9" s="36">
        <f t="shared" si="7"/>
        <v>225</v>
      </c>
      <c r="K9" s="9">
        <v>5</v>
      </c>
      <c r="L9" s="35">
        <f t="shared" si="8"/>
        <v>0</v>
      </c>
      <c r="M9" s="11">
        <f>'Ceny podle slev'!M9</f>
        <v>80</v>
      </c>
      <c r="N9" s="36">
        <f t="shared" si="9"/>
        <v>80</v>
      </c>
      <c r="P9" s="9">
        <v>10</v>
      </c>
      <c r="Q9" s="35">
        <f t="shared" si="0"/>
        <v>0</v>
      </c>
      <c r="R9" s="11">
        <f>'Ceny podle slev'!R9</f>
        <v>522</v>
      </c>
      <c r="S9" s="36">
        <f t="shared" si="1"/>
        <v>522</v>
      </c>
      <c r="T9" s="35">
        <f>1-V9/U9</f>
        <v>0</v>
      </c>
      <c r="U9" s="11">
        <f>'Ceny podle slev'!U9</f>
        <v>1321</v>
      </c>
      <c r="V9" s="36">
        <f t="shared" si="2"/>
        <v>1321</v>
      </c>
      <c r="W9" s="38"/>
      <c r="X9" s="9">
        <v>10</v>
      </c>
      <c r="Y9" s="35">
        <f>1-AA9/Z9</f>
        <v>0</v>
      </c>
      <c r="Z9" s="11">
        <f>'Ceny podle slev'!Z9</f>
        <v>1321</v>
      </c>
      <c r="AA9" s="36">
        <f t="shared" si="3"/>
        <v>1321</v>
      </c>
      <c r="AB9" s="35">
        <f>1-AD9/AC9</f>
        <v>0</v>
      </c>
      <c r="AC9" s="11">
        <f>'Ceny podle slev'!AC9</f>
        <v>1946</v>
      </c>
      <c r="AD9" s="36">
        <f t="shared" si="4"/>
        <v>1946</v>
      </c>
    </row>
    <row r="10" spans="1:30" x14ac:dyDescent="0.2">
      <c r="A10" s="9">
        <v>10</v>
      </c>
      <c r="B10" s="35">
        <f t="shared" si="5"/>
        <v>0</v>
      </c>
      <c r="C10" s="11">
        <f>'Ceny podle slev'!C10</f>
        <v>223</v>
      </c>
      <c r="D10" s="36">
        <f t="shared" si="10"/>
        <v>223</v>
      </c>
      <c r="E10" s="13"/>
      <c r="F10" s="9">
        <v>10</v>
      </c>
      <c r="G10" s="35">
        <f t="shared" si="6"/>
        <v>0</v>
      </c>
      <c r="H10" s="11">
        <f>'Ceny podle slev'!H10</f>
        <v>284</v>
      </c>
      <c r="I10" s="36">
        <f t="shared" si="7"/>
        <v>284</v>
      </c>
      <c r="K10" s="9">
        <v>10</v>
      </c>
      <c r="L10" s="35">
        <f t="shared" si="8"/>
        <v>0</v>
      </c>
      <c r="M10" s="11">
        <f>'Ceny podle slev'!M10</f>
        <v>169</v>
      </c>
      <c r="N10" s="36">
        <f t="shared" si="9"/>
        <v>169</v>
      </c>
      <c r="P10" s="9">
        <v>20</v>
      </c>
      <c r="Q10" s="35">
        <f t="shared" si="0"/>
        <v>0</v>
      </c>
      <c r="R10" s="11">
        <f>'Ceny podle slev'!R10</f>
        <v>657</v>
      </c>
      <c r="S10" s="36">
        <f t="shared" si="1"/>
        <v>657</v>
      </c>
      <c r="T10" s="35">
        <f>1-V10/U10</f>
        <v>0</v>
      </c>
      <c r="U10" s="11">
        <f>'Ceny podle slev'!U10</f>
        <v>1644</v>
      </c>
      <c r="V10" s="36">
        <f t="shared" si="2"/>
        <v>1644</v>
      </c>
      <c r="W10" s="38"/>
      <c r="X10" s="9">
        <v>20</v>
      </c>
      <c r="Y10" s="35">
        <f>1-AA10/Z10</f>
        <v>0</v>
      </c>
      <c r="Z10" s="11">
        <f>'Ceny podle slev'!Z10</f>
        <v>1644</v>
      </c>
      <c r="AA10" s="36">
        <f t="shared" si="3"/>
        <v>1644</v>
      </c>
      <c r="AB10" s="35">
        <f>1-AD10/AC10</f>
        <v>0</v>
      </c>
      <c r="AC10" s="11">
        <f>'Ceny podle slev'!AC10</f>
        <v>2499</v>
      </c>
      <c r="AD10" s="36">
        <f t="shared" si="4"/>
        <v>2499</v>
      </c>
    </row>
    <row r="11" spans="1:30" x14ac:dyDescent="0.2">
      <c r="A11" s="9">
        <v>20</v>
      </c>
      <c r="B11" s="35">
        <f t="shared" si="5"/>
        <v>0</v>
      </c>
      <c r="C11" s="11">
        <f>'Ceny podle slev'!C11</f>
        <v>270</v>
      </c>
      <c r="D11" s="36">
        <f t="shared" si="10"/>
        <v>270</v>
      </c>
      <c r="E11" s="13"/>
      <c r="F11" s="9">
        <v>20</v>
      </c>
      <c r="G11" s="35">
        <f t="shared" si="6"/>
        <v>0</v>
      </c>
      <c r="H11" s="11">
        <f>'Ceny podle slev'!H11</f>
        <v>361</v>
      </c>
      <c r="I11" s="36">
        <f t="shared" si="7"/>
        <v>361</v>
      </c>
      <c r="K11" s="9">
        <v>20</v>
      </c>
      <c r="L11" s="35">
        <f t="shared" si="8"/>
        <v>0</v>
      </c>
      <c r="M11" s="11">
        <f>'Ceny podle slev'!M11</f>
        <v>369</v>
      </c>
      <c r="N11" s="36">
        <f t="shared" si="9"/>
        <v>369</v>
      </c>
      <c r="P11" s="23">
        <v>31.5</v>
      </c>
      <c r="Q11" s="35">
        <f t="shared" si="0"/>
        <v>0</v>
      </c>
      <c r="R11" s="11">
        <f>'Ceny podle slev'!R11</f>
        <v>816</v>
      </c>
      <c r="S11" s="36">
        <f t="shared" si="1"/>
        <v>816</v>
      </c>
      <c r="T11" s="35">
        <f>1-V11/U11</f>
        <v>0</v>
      </c>
      <c r="U11" s="11">
        <f>'Ceny podle slev'!U11</f>
        <v>1874</v>
      </c>
      <c r="V11" s="36">
        <f t="shared" si="2"/>
        <v>1874</v>
      </c>
      <c r="W11" s="38"/>
      <c r="X11" s="23">
        <v>31.5</v>
      </c>
      <c r="Y11" s="35">
        <f>1-AA11/Z11</f>
        <v>0</v>
      </c>
      <c r="Z11" s="11">
        <f>'Ceny podle slev'!Z11</f>
        <v>1874</v>
      </c>
      <c r="AA11" s="36">
        <f t="shared" si="3"/>
        <v>1874</v>
      </c>
      <c r="AB11" s="35">
        <f>1-AD11/AC11</f>
        <v>0</v>
      </c>
      <c r="AC11" s="11">
        <f>'Ceny podle slev'!AC11</f>
        <v>2877</v>
      </c>
      <c r="AD11" s="36">
        <f t="shared" si="4"/>
        <v>2877</v>
      </c>
    </row>
    <row r="12" spans="1:30" x14ac:dyDescent="0.2">
      <c r="A12" s="23">
        <v>31.5</v>
      </c>
      <c r="B12" s="35">
        <f t="shared" si="5"/>
        <v>0</v>
      </c>
      <c r="C12" s="11">
        <f>'Ceny podle slev'!C12</f>
        <v>348</v>
      </c>
      <c r="D12" s="36">
        <f t="shared" si="10"/>
        <v>348</v>
      </c>
      <c r="E12" s="13"/>
      <c r="F12" s="23">
        <v>31.5</v>
      </c>
      <c r="G12" s="35">
        <f t="shared" si="6"/>
        <v>0</v>
      </c>
      <c r="H12" s="11">
        <f>'Ceny podle slev'!H12</f>
        <v>481</v>
      </c>
      <c r="I12" s="36">
        <f t="shared" si="7"/>
        <v>481</v>
      </c>
      <c r="K12" s="23">
        <v>31.5</v>
      </c>
      <c r="L12" s="35">
        <f t="shared" si="8"/>
        <v>0</v>
      </c>
      <c r="M12" s="11">
        <f>'Ceny podle slev'!M12</f>
        <v>495</v>
      </c>
      <c r="N12" s="36">
        <f t="shared" si="9"/>
        <v>495</v>
      </c>
      <c r="P12" s="9" t="s">
        <v>40</v>
      </c>
      <c r="Q12" s="35">
        <f t="shared" si="0"/>
        <v>0</v>
      </c>
      <c r="R12" s="11">
        <f>'Ceny podle slev'!R12</f>
        <v>1584</v>
      </c>
      <c r="S12" s="36">
        <f t="shared" si="1"/>
        <v>1584</v>
      </c>
      <c r="T12" s="61" t="s">
        <v>41</v>
      </c>
      <c r="U12" s="62"/>
      <c r="V12" s="63"/>
      <c r="W12" s="38"/>
      <c r="X12" s="3"/>
      <c r="Y12" s="3"/>
      <c r="Z12" s="3"/>
      <c r="AA12" s="3"/>
      <c r="AB12" s="3"/>
      <c r="AC12" s="3"/>
      <c r="AD12" s="3"/>
    </row>
    <row r="13" spans="1:30" x14ac:dyDescent="0.2">
      <c r="A13" s="9">
        <v>50</v>
      </c>
      <c r="B13" s="35">
        <f t="shared" si="5"/>
        <v>0</v>
      </c>
      <c r="C13" s="11">
        <f>'Ceny podle slev'!C13</f>
        <v>806</v>
      </c>
      <c r="D13" s="36">
        <f t="shared" si="10"/>
        <v>806</v>
      </c>
      <c r="E13" s="13"/>
      <c r="F13" s="9">
        <v>50</v>
      </c>
      <c r="G13" s="35">
        <f t="shared" si="6"/>
        <v>0</v>
      </c>
      <c r="H13" s="11">
        <f>'Ceny podle slev'!H13</f>
        <v>1077</v>
      </c>
      <c r="I13" s="36">
        <f t="shared" si="7"/>
        <v>1077</v>
      </c>
    </row>
    <row r="14" spans="1:30" x14ac:dyDescent="0.2">
      <c r="P14" s="3"/>
      <c r="Q14" s="64" t="s">
        <v>13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30" x14ac:dyDescent="0.2">
      <c r="A15" s="3"/>
      <c r="B15" s="43" t="s">
        <v>39</v>
      </c>
      <c r="C15" s="44"/>
      <c r="D15" s="45"/>
      <c r="F15" s="3"/>
      <c r="G15" s="43" t="s">
        <v>19</v>
      </c>
      <c r="H15" s="44"/>
      <c r="I15" s="45"/>
      <c r="K15" s="3"/>
      <c r="L15" s="43" t="s">
        <v>4</v>
      </c>
      <c r="M15" s="44"/>
      <c r="N15" s="45"/>
      <c r="P15" s="3"/>
      <c r="Q15" s="46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30" ht="11.25" customHeight="1" x14ac:dyDescent="0.2">
      <c r="A16" s="3"/>
      <c r="B16" s="46"/>
      <c r="C16" s="47"/>
      <c r="D16" s="48"/>
      <c r="F16" s="3"/>
      <c r="G16" s="46"/>
      <c r="H16" s="47"/>
      <c r="I16" s="48"/>
      <c r="K16" s="3"/>
      <c r="L16" s="46"/>
      <c r="M16" s="47"/>
      <c r="N16" s="48"/>
      <c r="P16" s="14"/>
      <c r="Q16" s="56" t="s">
        <v>50</v>
      </c>
      <c r="R16" s="56"/>
      <c r="S16" s="56"/>
      <c r="T16" s="66" t="s">
        <v>51</v>
      </c>
      <c r="U16" s="56"/>
      <c r="V16" s="56"/>
      <c r="W16" s="66" t="s">
        <v>52</v>
      </c>
      <c r="X16" s="56"/>
      <c r="Y16" s="56"/>
      <c r="Z16" s="66" t="s">
        <v>58</v>
      </c>
      <c r="AA16" s="56"/>
      <c r="AB16" s="56"/>
    </row>
    <row r="17" spans="1:29" x14ac:dyDescent="0.2">
      <c r="A17" s="4" t="s">
        <v>5</v>
      </c>
      <c r="B17" s="69" t="s">
        <v>6</v>
      </c>
      <c r="C17" s="4" t="s">
        <v>7</v>
      </c>
      <c r="D17" s="6" t="s">
        <v>8</v>
      </c>
      <c r="F17" s="19" t="s">
        <v>22</v>
      </c>
      <c r="G17" s="69" t="s">
        <v>6</v>
      </c>
      <c r="H17" s="4" t="s">
        <v>7</v>
      </c>
      <c r="I17" s="6" t="s">
        <v>8</v>
      </c>
      <c r="K17" s="4" t="s">
        <v>5</v>
      </c>
      <c r="L17" s="33" t="s">
        <v>6</v>
      </c>
      <c r="M17" s="4" t="s">
        <v>7</v>
      </c>
      <c r="N17" s="6" t="s">
        <v>8</v>
      </c>
      <c r="P17" s="14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9" x14ac:dyDescent="0.2">
      <c r="A18" s="7" t="s">
        <v>9</v>
      </c>
      <c r="B18" s="70"/>
      <c r="C18" s="7" t="s">
        <v>10</v>
      </c>
      <c r="D18" s="8" t="s">
        <v>10</v>
      </c>
      <c r="F18" s="20" t="s">
        <v>23</v>
      </c>
      <c r="G18" s="70"/>
      <c r="H18" s="7" t="s">
        <v>10</v>
      </c>
      <c r="I18" s="8" t="s">
        <v>10</v>
      </c>
      <c r="K18" s="7" t="s">
        <v>9</v>
      </c>
      <c r="L18" s="34"/>
      <c r="M18" s="7" t="s">
        <v>10</v>
      </c>
      <c r="N18" s="8" t="s">
        <v>10</v>
      </c>
      <c r="P18" s="4" t="s">
        <v>5</v>
      </c>
      <c r="Q18" s="69" t="s">
        <v>6</v>
      </c>
      <c r="R18" s="4" t="s">
        <v>7</v>
      </c>
      <c r="S18" s="6" t="s">
        <v>8</v>
      </c>
      <c r="T18" s="69" t="s">
        <v>6</v>
      </c>
      <c r="U18" s="4" t="s">
        <v>7</v>
      </c>
      <c r="V18" s="6" t="s">
        <v>8</v>
      </c>
      <c r="W18" s="69" t="s">
        <v>6</v>
      </c>
      <c r="X18" s="4" t="s">
        <v>18</v>
      </c>
      <c r="Y18" s="6" t="s">
        <v>8</v>
      </c>
      <c r="Z18" s="69" t="s">
        <v>6</v>
      </c>
      <c r="AA18" s="4" t="s">
        <v>18</v>
      </c>
      <c r="AB18" s="6" t="s">
        <v>8</v>
      </c>
    </row>
    <row r="19" spans="1:29" x14ac:dyDescent="0.2">
      <c r="A19" s="9">
        <v>2</v>
      </c>
      <c r="B19" s="35">
        <f t="shared" ref="B19:B21" si="11">1-D19/C19</f>
        <v>0</v>
      </c>
      <c r="C19" s="11">
        <f>'Ceny podle slev'!C19</f>
        <v>54</v>
      </c>
      <c r="D19" s="36">
        <f t="shared" ref="D19:D21" si="12">C19</f>
        <v>54</v>
      </c>
      <c r="F19" s="21">
        <v>1000</v>
      </c>
      <c r="G19" s="35">
        <f t="shared" ref="G19:G23" si="13">1-I19/H19</f>
        <v>0</v>
      </c>
      <c r="H19" s="11">
        <f>'Ceny podle slev'!H19</f>
        <v>46</v>
      </c>
      <c r="I19" s="36">
        <f t="shared" ref="I19:I23" si="14">H19</f>
        <v>46</v>
      </c>
      <c r="K19" s="9">
        <v>2</v>
      </c>
      <c r="L19" s="35">
        <f t="shared" ref="L19:L24" si="15">1-N19/M19</f>
        <v>0</v>
      </c>
      <c r="M19" s="11">
        <f>'Ceny podle slev'!M19</f>
        <v>133</v>
      </c>
      <c r="N19" s="36">
        <f t="shared" ref="N19:N24" si="16">M19</f>
        <v>133</v>
      </c>
      <c r="P19" s="7" t="s">
        <v>9</v>
      </c>
      <c r="Q19" s="70"/>
      <c r="R19" s="7" t="s">
        <v>10</v>
      </c>
      <c r="S19" s="8" t="s">
        <v>10</v>
      </c>
      <c r="T19" s="70"/>
      <c r="U19" s="7" t="s">
        <v>10</v>
      </c>
      <c r="V19" s="8" t="s">
        <v>10</v>
      </c>
      <c r="W19" s="70"/>
      <c r="X19" s="7" t="s">
        <v>10</v>
      </c>
      <c r="Y19" s="8" t="s">
        <v>10</v>
      </c>
      <c r="Z19" s="70"/>
      <c r="AA19" s="7" t="s">
        <v>10</v>
      </c>
      <c r="AB19" s="8" t="s">
        <v>10</v>
      </c>
    </row>
    <row r="20" spans="1:29" x14ac:dyDescent="0.2">
      <c r="A20" s="9">
        <v>5</v>
      </c>
      <c r="B20" s="35">
        <f t="shared" si="11"/>
        <v>0</v>
      </c>
      <c r="C20" s="11">
        <f>'Ceny podle slev'!C20</f>
        <v>66</v>
      </c>
      <c r="D20" s="36">
        <f t="shared" si="12"/>
        <v>66</v>
      </c>
      <c r="F20" s="21">
        <v>5000</v>
      </c>
      <c r="G20" s="35">
        <f t="shared" si="13"/>
        <v>0</v>
      </c>
      <c r="H20" s="11">
        <f>'Ceny podle slev'!H20</f>
        <v>59</v>
      </c>
      <c r="I20" s="36">
        <f t="shared" si="14"/>
        <v>59</v>
      </c>
      <c r="K20" s="9">
        <v>5</v>
      </c>
      <c r="L20" s="35">
        <f t="shared" si="15"/>
        <v>0</v>
      </c>
      <c r="M20" s="11">
        <f>'Ceny podle slev'!M20</f>
        <v>156</v>
      </c>
      <c r="N20" s="36">
        <f t="shared" si="16"/>
        <v>156</v>
      </c>
      <c r="P20" s="9">
        <v>2</v>
      </c>
      <c r="Q20" s="35">
        <f>1-S20/R20</f>
        <v>0</v>
      </c>
      <c r="R20" s="11">
        <f>'Ceny podle slev'!R20</f>
        <v>99</v>
      </c>
      <c r="S20" s="36">
        <f t="shared" ref="S20:S23" si="17">R20</f>
        <v>99</v>
      </c>
      <c r="T20" s="35">
        <f>1-V20/U20</f>
        <v>0</v>
      </c>
      <c r="U20" s="11">
        <f>'Ceny podle slev'!U20</f>
        <v>266</v>
      </c>
      <c r="V20" s="36">
        <f t="shared" ref="V20:V24" si="18">U20</f>
        <v>266</v>
      </c>
      <c r="W20" s="35">
        <f>1-Y20/X20</f>
        <v>0</v>
      </c>
      <c r="X20" s="11">
        <f>'Ceny podle slev'!X20</f>
        <v>275</v>
      </c>
      <c r="Y20" s="36">
        <f t="shared" ref="Y20:Y23" si="19">X20</f>
        <v>275</v>
      </c>
      <c r="Z20" s="35">
        <f>1-AB20/AA20</f>
        <v>0</v>
      </c>
      <c r="AA20" s="11">
        <f>'Ceny podle slev'!AA20</f>
        <v>223</v>
      </c>
      <c r="AB20" s="36">
        <f t="shared" ref="AB20:AB23" si="20">AA20</f>
        <v>223</v>
      </c>
    </row>
    <row r="21" spans="1:29" x14ac:dyDescent="0.2">
      <c r="A21" s="9">
        <v>10</v>
      </c>
      <c r="B21" s="35">
        <f t="shared" si="11"/>
        <v>0</v>
      </c>
      <c r="C21" s="11">
        <f>'Ceny podle slev'!C21</f>
        <v>150</v>
      </c>
      <c r="D21" s="36">
        <f t="shared" si="12"/>
        <v>150</v>
      </c>
      <c r="F21" s="21">
        <v>20000</v>
      </c>
      <c r="G21" s="35">
        <f t="shared" si="13"/>
        <v>0</v>
      </c>
      <c r="H21" s="11">
        <f>'Ceny podle slev'!H21</f>
        <v>72</v>
      </c>
      <c r="I21" s="36">
        <f t="shared" si="14"/>
        <v>72</v>
      </c>
      <c r="K21" s="9">
        <v>10</v>
      </c>
      <c r="L21" s="35">
        <f t="shared" si="15"/>
        <v>0</v>
      </c>
      <c r="M21" s="11">
        <f>'Ceny podle slev'!M21</f>
        <v>216</v>
      </c>
      <c r="N21" s="36">
        <f t="shared" si="16"/>
        <v>216</v>
      </c>
      <c r="P21" s="9">
        <v>5</v>
      </c>
      <c r="Q21" s="35">
        <f>1-S21/R21</f>
        <v>0</v>
      </c>
      <c r="R21" s="11">
        <f>'Ceny podle slev'!R21</f>
        <v>112</v>
      </c>
      <c r="S21" s="36">
        <f t="shared" si="17"/>
        <v>112</v>
      </c>
      <c r="T21" s="35">
        <f>1-V21/U21</f>
        <v>0</v>
      </c>
      <c r="U21" s="11">
        <f>'Ceny podle slev'!U21</f>
        <v>366</v>
      </c>
      <c r="V21" s="36">
        <f t="shared" si="18"/>
        <v>366</v>
      </c>
      <c r="W21" s="35">
        <f>1-Y21/X21</f>
        <v>0</v>
      </c>
      <c r="X21" s="11">
        <f>'Ceny podle slev'!X21</f>
        <v>369</v>
      </c>
      <c r="Y21" s="36">
        <f t="shared" si="19"/>
        <v>369</v>
      </c>
      <c r="Z21" s="35">
        <f>1-AB21/AA21</f>
        <v>0</v>
      </c>
      <c r="AA21" s="11">
        <f>'Ceny podle slev'!AA21</f>
        <v>270</v>
      </c>
      <c r="AB21" s="36">
        <f t="shared" si="20"/>
        <v>270</v>
      </c>
    </row>
    <row r="22" spans="1:29" x14ac:dyDescent="0.2">
      <c r="F22" s="21">
        <v>50000</v>
      </c>
      <c r="G22" s="35">
        <f t="shared" si="13"/>
        <v>0</v>
      </c>
      <c r="H22" s="11">
        <f>'Ceny podle slev'!H22</f>
        <v>112</v>
      </c>
      <c r="I22" s="36">
        <f t="shared" si="14"/>
        <v>112</v>
      </c>
      <c r="K22" s="9">
        <v>20</v>
      </c>
      <c r="L22" s="35">
        <f t="shared" si="15"/>
        <v>0</v>
      </c>
      <c r="M22" s="11">
        <f>'Ceny podle slev'!M22</f>
        <v>263</v>
      </c>
      <c r="N22" s="36">
        <f t="shared" si="16"/>
        <v>263</v>
      </c>
      <c r="P22" s="9">
        <v>10</v>
      </c>
      <c r="Q22" s="35">
        <f>1-S22/R22</f>
        <v>0</v>
      </c>
      <c r="R22" s="11">
        <f>'Ceny podle slev'!R22</f>
        <v>168</v>
      </c>
      <c r="S22" s="36">
        <f t="shared" si="17"/>
        <v>168</v>
      </c>
      <c r="T22" s="35">
        <f>1-V22/U22</f>
        <v>0</v>
      </c>
      <c r="U22" s="11">
        <f>'Ceny podle slev'!U22</f>
        <v>483</v>
      </c>
      <c r="V22" s="36">
        <f t="shared" si="18"/>
        <v>483</v>
      </c>
      <c r="W22" s="35">
        <f>1-Y22/X22</f>
        <v>0</v>
      </c>
      <c r="X22" s="11">
        <f>'Ceny podle slev'!X22</f>
        <v>470</v>
      </c>
      <c r="Y22" s="36">
        <f t="shared" si="19"/>
        <v>470</v>
      </c>
      <c r="Z22" s="35">
        <f>1-AB22/AA22</f>
        <v>0</v>
      </c>
      <c r="AA22" s="11">
        <f>'Ceny podle slev'!AA22</f>
        <v>348</v>
      </c>
      <c r="AB22" s="36">
        <f t="shared" si="20"/>
        <v>348</v>
      </c>
    </row>
    <row r="23" spans="1:29" x14ac:dyDescent="0.2">
      <c r="B23" s="43" t="s">
        <v>25</v>
      </c>
      <c r="C23" s="44"/>
      <c r="D23" s="45"/>
      <c r="F23" s="21">
        <v>100000</v>
      </c>
      <c r="G23" s="35">
        <f t="shared" si="13"/>
        <v>0</v>
      </c>
      <c r="H23" s="11">
        <f>'Ceny podle slev'!H23</f>
        <v>211</v>
      </c>
      <c r="I23" s="36">
        <f t="shared" si="14"/>
        <v>211</v>
      </c>
      <c r="K23" s="23">
        <v>31.5</v>
      </c>
      <c r="L23" s="35">
        <f t="shared" si="15"/>
        <v>0</v>
      </c>
      <c r="M23" s="11">
        <f>'Ceny podle slev'!M23</f>
        <v>338</v>
      </c>
      <c r="N23" s="36">
        <f t="shared" si="16"/>
        <v>338</v>
      </c>
      <c r="P23" s="9" t="s">
        <v>48</v>
      </c>
      <c r="Q23" s="35">
        <f>1-S23/R23</f>
        <v>0</v>
      </c>
      <c r="R23" s="11">
        <f>'Ceny podle slev'!R23</f>
        <v>242</v>
      </c>
      <c r="S23" s="36">
        <f t="shared" si="17"/>
        <v>242</v>
      </c>
      <c r="T23" s="35">
        <f t="shared" ref="T23:T24" si="21">1-V23/U23</f>
        <v>0</v>
      </c>
      <c r="U23" s="11">
        <f>'Ceny podle slev'!U23</f>
        <v>596</v>
      </c>
      <c r="V23" s="36">
        <f t="shared" si="18"/>
        <v>596</v>
      </c>
      <c r="W23" s="35">
        <f>1-Y23/X23</f>
        <v>0</v>
      </c>
      <c r="X23" s="11">
        <f>'Ceny podle slev'!X23</f>
        <v>575</v>
      </c>
      <c r="Y23" s="36">
        <f t="shared" si="19"/>
        <v>575</v>
      </c>
      <c r="Z23" s="35">
        <f>1-AB23/AA23</f>
        <v>0</v>
      </c>
      <c r="AA23" s="11">
        <f>'Ceny podle slev'!AA23</f>
        <v>806</v>
      </c>
      <c r="AB23" s="36">
        <f t="shared" si="20"/>
        <v>806</v>
      </c>
    </row>
    <row r="24" spans="1:29" x14ac:dyDescent="0.2">
      <c r="B24" s="46"/>
      <c r="C24" s="47"/>
      <c r="D24" s="48"/>
      <c r="K24" s="9">
        <v>50</v>
      </c>
      <c r="L24" s="35">
        <f t="shared" si="15"/>
        <v>0</v>
      </c>
      <c r="M24" s="11">
        <f>'Ceny podle slev'!M24</f>
        <v>783</v>
      </c>
      <c r="N24" s="36">
        <f t="shared" si="16"/>
        <v>783</v>
      </c>
      <c r="P24" s="22" t="s">
        <v>49</v>
      </c>
      <c r="Q24" s="71"/>
      <c r="R24" s="72"/>
      <c r="S24" s="73"/>
      <c r="T24" s="35">
        <f t="shared" si="21"/>
        <v>0</v>
      </c>
      <c r="U24" s="11">
        <f>'Ceny podle slev'!U24</f>
        <v>735</v>
      </c>
      <c r="V24" s="36">
        <f t="shared" si="18"/>
        <v>735</v>
      </c>
      <c r="W24" s="71"/>
      <c r="X24" s="72"/>
      <c r="Y24" s="73"/>
      <c r="Z24" s="71"/>
      <c r="AA24" s="72"/>
      <c r="AB24" s="73"/>
    </row>
    <row r="25" spans="1:29" x14ac:dyDescent="0.2">
      <c r="B25" s="69" t="s">
        <v>6</v>
      </c>
      <c r="C25" s="4" t="s">
        <v>7</v>
      </c>
      <c r="D25" s="6" t="s">
        <v>8</v>
      </c>
    </row>
    <row r="26" spans="1:29" x14ac:dyDescent="0.2">
      <c r="B26" s="70"/>
      <c r="C26" s="7" t="s">
        <v>10</v>
      </c>
      <c r="D26" s="8" t="s">
        <v>10</v>
      </c>
      <c r="P26" s="3"/>
      <c r="Q26" s="55" t="s">
        <v>14</v>
      </c>
      <c r="R26" s="55"/>
      <c r="S26" s="55"/>
      <c r="T26" s="55"/>
      <c r="U26" s="55"/>
      <c r="V26" s="55"/>
      <c r="Z26" s="3"/>
      <c r="AA26" s="43" t="s">
        <v>3</v>
      </c>
      <c r="AB26" s="44"/>
      <c r="AC26" s="45"/>
    </row>
    <row r="27" spans="1:29" x14ac:dyDescent="0.2">
      <c r="B27" s="35">
        <f>IFERROR(1-D27/C27,0)</f>
        <v>0</v>
      </c>
      <c r="C27" s="11">
        <f>'Ceny podle slev'!C27</f>
        <v>368</v>
      </c>
      <c r="D27" s="36">
        <f>C27</f>
        <v>368</v>
      </c>
      <c r="P27" s="3"/>
      <c r="Q27" s="55"/>
      <c r="R27" s="55"/>
      <c r="S27" s="55"/>
      <c r="T27" s="55"/>
      <c r="U27" s="55"/>
      <c r="V27" s="55"/>
      <c r="Z27" s="3"/>
      <c r="AA27" s="46"/>
      <c r="AB27" s="47"/>
      <c r="AC27" s="48"/>
    </row>
    <row r="28" spans="1:29" x14ac:dyDescent="0.2">
      <c r="P28" s="14"/>
      <c r="Q28" s="56" t="s">
        <v>15</v>
      </c>
      <c r="R28" s="56"/>
      <c r="S28" s="56"/>
      <c r="T28" s="56" t="s">
        <v>16</v>
      </c>
      <c r="U28" s="56"/>
      <c r="V28" s="56"/>
      <c r="Z28" s="4" t="s">
        <v>5</v>
      </c>
      <c r="AA28" s="33" t="s">
        <v>6</v>
      </c>
      <c r="AB28" s="4" t="s">
        <v>7</v>
      </c>
      <c r="AC28" s="6" t="s">
        <v>8</v>
      </c>
    </row>
    <row r="29" spans="1:29" x14ac:dyDescent="0.2">
      <c r="B29" s="3"/>
      <c r="C29" s="43" t="s">
        <v>24</v>
      </c>
      <c r="D29" s="44"/>
      <c r="E29" s="44"/>
      <c r="F29" s="57"/>
      <c r="G29" s="57"/>
      <c r="H29" s="57"/>
      <c r="I29" s="57"/>
      <c r="J29" s="57"/>
      <c r="K29" s="57"/>
      <c r="L29" s="57"/>
      <c r="M29" s="57"/>
      <c r="N29" s="58"/>
      <c r="P29" s="14"/>
      <c r="Q29" s="56"/>
      <c r="R29" s="56"/>
      <c r="S29" s="56"/>
      <c r="T29" s="56"/>
      <c r="U29" s="56"/>
      <c r="V29" s="56"/>
      <c r="Z29" s="7" t="s">
        <v>9</v>
      </c>
      <c r="AA29" s="34"/>
      <c r="AB29" s="7" t="s">
        <v>10</v>
      </c>
      <c r="AC29" s="8" t="s">
        <v>10</v>
      </c>
    </row>
    <row r="30" spans="1:29" x14ac:dyDescent="0.2">
      <c r="B30" s="3"/>
      <c r="C30" s="46"/>
      <c r="D30" s="47"/>
      <c r="E30" s="47"/>
      <c r="F30" s="59"/>
      <c r="G30" s="59"/>
      <c r="H30" s="59"/>
      <c r="I30" s="59"/>
      <c r="J30" s="59"/>
      <c r="K30" s="59"/>
      <c r="L30" s="59"/>
      <c r="M30" s="59"/>
      <c r="N30" s="60"/>
      <c r="P30" s="4" t="s">
        <v>5</v>
      </c>
      <c r="Q30" s="69" t="s">
        <v>6</v>
      </c>
      <c r="R30" s="4" t="s">
        <v>7</v>
      </c>
      <c r="S30" s="6" t="s">
        <v>8</v>
      </c>
      <c r="T30" s="69" t="s">
        <v>6</v>
      </c>
      <c r="U30" s="4" t="s">
        <v>7</v>
      </c>
      <c r="V30" s="6" t="s">
        <v>8</v>
      </c>
      <c r="Z30" s="9">
        <v>2</v>
      </c>
      <c r="AA30" s="35">
        <f>1-AC30/AB30</f>
        <v>0</v>
      </c>
      <c r="AB30" s="11">
        <f>'Ceny podle slev'!AB30</f>
        <v>343</v>
      </c>
      <c r="AC30" s="36">
        <f t="shared" ref="AC30:AC34" si="22">AB30</f>
        <v>343</v>
      </c>
    </row>
    <row r="31" spans="1:29" x14ac:dyDescent="0.2">
      <c r="B31" s="3"/>
      <c r="C31" s="53" t="s">
        <v>15</v>
      </c>
      <c r="D31" s="53" t="s">
        <v>16</v>
      </c>
      <c r="E31" s="53" t="s">
        <v>17</v>
      </c>
      <c r="F31" s="53" t="s">
        <v>26</v>
      </c>
      <c r="G31" s="53" t="s">
        <v>15</v>
      </c>
      <c r="H31" s="53" t="s">
        <v>16</v>
      </c>
      <c r="I31" s="53" t="s">
        <v>17</v>
      </c>
      <c r="J31" s="53" t="s">
        <v>26</v>
      </c>
      <c r="K31" s="53" t="s">
        <v>15</v>
      </c>
      <c r="L31" s="53" t="s">
        <v>16</v>
      </c>
      <c r="M31" s="53" t="s">
        <v>17</v>
      </c>
      <c r="N31" s="53" t="s">
        <v>26</v>
      </c>
      <c r="P31" s="7" t="s">
        <v>9</v>
      </c>
      <c r="Q31" s="70"/>
      <c r="R31" s="7" t="s">
        <v>10</v>
      </c>
      <c r="S31" s="8" t="s">
        <v>10</v>
      </c>
      <c r="T31" s="70"/>
      <c r="U31" s="7" t="s">
        <v>10</v>
      </c>
      <c r="V31" s="8" t="s">
        <v>10</v>
      </c>
      <c r="Z31" s="9">
        <v>5</v>
      </c>
      <c r="AA31" s="35">
        <f>1-AC31/AB31</f>
        <v>0</v>
      </c>
      <c r="AB31" s="11">
        <f>'Ceny podle slev'!AB31</f>
        <v>464</v>
      </c>
      <c r="AC31" s="36">
        <f t="shared" si="22"/>
        <v>464</v>
      </c>
    </row>
    <row r="32" spans="1:29" x14ac:dyDescent="0.2">
      <c r="B32" s="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P32" s="9">
        <v>2</v>
      </c>
      <c r="Q32" s="35">
        <f>1-S32/R32</f>
        <v>0</v>
      </c>
      <c r="R32" s="11">
        <f>'Ceny podle slev'!R32</f>
        <v>302</v>
      </c>
      <c r="S32" s="36">
        <f t="shared" ref="S32:S36" si="23">R32</f>
        <v>302</v>
      </c>
      <c r="T32" s="35">
        <f>1-V32/U32</f>
        <v>0</v>
      </c>
      <c r="U32" s="11">
        <f>'Ceny podle slev'!U32</f>
        <v>715</v>
      </c>
      <c r="V32" s="36">
        <f t="shared" ref="V32:V36" si="24">U32</f>
        <v>715</v>
      </c>
      <c r="Z32" s="9">
        <v>10</v>
      </c>
      <c r="AA32" s="35">
        <f>1-AC32/AB32</f>
        <v>0</v>
      </c>
      <c r="AB32" s="11">
        <f>'Ceny podle slev'!AB32</f>
        <v>606</v>
      </c>
      <c r="AC32" s="36">
        <f t="shared" si="22"/>
        <v>606</v>
      </c>
    </row>
    <row r="33" spans="1:29" x14ac:dyDescent="0.2">
      <c r="A33" s="4" t="s">
        <v>5</v>
      </c>
      <c r="B33" s="4" t="s">
        <v>45</v>
      </c>
      <c r="C33" s="69" t="s">
        <v>6</v>
      </c>
      <c r="D33" s="69" t="s">
        <v>6</v>
      </c>
      <c r="E33" s="69" t="s">
        <v>6</v>
      </c>
      <c r="F33" s="69" t="s">
        <v>6</v>
      </c>
      <c r="G33" s="4" t="s">
        <v>7</v>
      </c>
      <c r="H33" s="4" t="s">
        <v>7</v>
      </c>
      <c r="I33" s="4" t="s">
        <v>7</v>
      </c>
      <c r="J33" s="4" t="s">
        <v>7</v>
      </c>
      <c r="K33" s="6" t="s">
        <v>8</v>
      </c>
      <c r="L33" s="6" t="s">
        <v>8</v>
      </c>
      <c r="M33" s="6" t="s">
        <v>8</v>
      </c>
      <c r="N33" s="6" t="s">
        <v>8</v>
      </c>
      <c r="P33" s="9">
        <v>5</v>
      </c>
      <c r="Q33" s="35">
        <f>1-S33/R33</f>
        <v>0</v>
      </c>
      <c r="R33" s="11">
        <f>'Ceny podle slev'!R33</f>
        <v>410</v>
      </c>
      <c r="S33" s="36">
        <f t="shared" si="23"/>
        <v>410</v>
      </c>
      <c r="T33" s="35">
        <f>1-V33/U33</f>
        <v>0</v>
      </c>
      <c r="U33" s="11">
        <f>'Ceny podle slev'!U33</f>
        <v>987</v>
      </c>
      <c r="V33" s="36">
        <f t="shared" si="24"/>
        <v>987</v>
      </c>
      <c r="Z33" s="9">
        <v>20</v>
      </c>
      <c r="AA33" s="35">
        <f>1-AC33/AB33</f>
        <v>0</v>
      </c>
      <c r="AB33" s="11">
        <f>'Ceny podle slev'!AB33</f>
        <v>750</v>
      </c>
      <c r="AC33" s="36">
        <f t="shared" si="22"/>
        <v>750</v>
      </c>
    </row>
    <row r="34" spans="1:29" x14ac:dyDescent="0.2">
      <c r="A34" s="7" t="s">
        <v>9</v>
      </c>
      <c r="B34" s="7" t="s">
        <v>46</v>
      </c>
      <c r="C34" s="70"/>
      <c r="D34" s="70"/>
      <c r="E34" s="70"/>
      <c r="F34" s="70"/>
      <c r="G34" s="7" t="s">
        <v>10</v>
      </c>
      <c r="H34" s="7" t="s">
        <v>10</v>
      </c>
      <c r="I34" s="7" t="s">
        <v>10</v>
      </c>
      <c r="J34" s="7" t="s">
        <v>10</v>
      </c>
      <c r="K34" s="8" t="s">
        <v>10</v>
      </c>
      <c r="L34" s="8" t="s">
        <v>10</v>
      </c>
      <c r="M34" s="8" t="s">
        <v>10</v>
      </c>
      <c r="N34" s="8" t="s">
        <v>10</v>
      </c>
      <c r="P34" s="9">
        <v>10</v>
      </c>
      <c r="Q34" s="35">
        <f>1-S34/R34</f>
        <v>0</v>
      </c>
      <c r="R34" s="11">
        <f>'Ceny podle slev'!R34</f>
        <v>536</v>
      </c>
      <c r="S34" s="36">
        <f t="shared" si="23"/>
        <v>536</v>
      </c>
      <c r="T34" s="35">
        <f>1-V34/U34</f>
        <v>0</v>
      </c>
      <c r="U34" s="11">
        <f>'Ceny podle slev'!U34</f>
        <v>1358</v>
      </c>
      <c r="V34" s="36">
        <f t="shared" si="24"/>
        <v>1358</v>
      </c>
      <c r="Z34" s="23">
        <v>31.5</v>
      </c>
      <c r="AA34" s="35">
        <f>1-AC34/AB34</f>
        <v>0</v>
      </c>
      <c r="AB34" s="11">
        <f>'Ceny podle slev'!AB34</f>
        <v>964</v>
      </c>
      <c r="AC34" s="36">
        <f t="shared" si="22"/>
        <v>964</v>
      </c>
    </row>
    <row r="35" spans="1:29" x14ac:dyDescent="0.2">
      <c r="A35" s="21">
        <v>50</v>
      </c>
      <c r="B35" s="21" t="s">
        <v>27</v>
      </c>
      <c r="C35" s="35">
        <f>IFERROR(1-K35/G35,0)</f>
        <v>0</v>
      </c>
      <c r="D35" s="35">
        <f t="shared" ref="D35:F35" si="25">IFERROR(1-L35/H35,0)</f>
        <v>0</v>
      </c>
      <c r="E35" s="35">
        <f t="shared" si="25"/>
        <v>0</v>
      </c>
      <c r="F35" s="35">
        <f t="shared" si="25"/>
        <v>0</v>
      </c>
      <c r="G35" s="39">
        <f>'Ceny podle slev'!G35</f>
        <v>585</v>
      </c>
      <c r="H35" s="39">
        <f>'Ceny podle slev'!H35</f>
        <v>729</v>
      </c>
      <c r="I35" s="39">
        <f>'Ceny podle slev'!I35</f>
        <v>781</v>
      </c>
      <c r="J35" s="39">
        <f>'Ceny podle slev'!J35</f>
        <v>873</v>
      </c>
      <c r="K35" s="36">
        <f>G35</f>
        <v>585</v>
      </c>
      <c r="L35" s="36">
        <f t="shared" ref="L35:N35" si="26">H35</f>
        <v>729</v>
      </c>
      <c r="M35" s="36">
        <f t="shared" si="26"/>
        <v>781</v>
      </c>
      <c r="N35" s="36">
        <f t="shared" si="26"/>
        <v>873</v>
      </c>
      <c r="P35" s="9">
        <v>20</v>
      </c>
      <c r="Q35" s="35">
        <f>1-S35/R35</f>
        <v>0</v>
      </c>
      <c r="R35" s="11">
        <f>'Ceny podle slev'!R35</f>
        <v>663</v>
      </c>
      <c r="S35" s="36">
        <f t="shared" si="23"/>
        <v>663</v>
      </c>
      <c r="T35" s="35">
        <f>1-V35/U35</f>
        <v>0</v>
      </c>
      <c r="U35" s="11">
        <f>'Ceny podle slev'!U35</f>
        <v>1659</v>
      </c>
      <c r="V35" s="36">
        <f t="shared" si="24"/>
        <v>1659</v>
      </c>
    </row>
    <row r="36" spans="1:29" x14ac:dyDescent="0.2">
      <c r="A36" s="21">
        <v>100</v>
      </c>
      <c r="B36" s="21" t="s">
        <v>28</v>
      </c>
      <c r="C36" s="35">
        <f t="shared" ref="C36:C46" si="27">IFERROR(1-K36/G36,0)</f>
        <v>0</v>
      </c>
      <c r="D36" s="35">
        <f t="shared" ref="D36:D46" si="28">IFERROR(1-L36/H36,0)</f>
        <v>0</v>
      </c>
      <c r="E36" s="35">
        <f t="shared" ref="E36:E46" si="29">IFERROR(1-M36/I36,0)</f>
        <v>0</v>
      </c>
      <c r="F36" s="35">
        <f t="shared" ref="F36:F46" si="30">IFERROR(1-N36/J36,0)</f>
        <v>0</v>
      </c>
      <c r="G36" s="39">
        <f>'Ceny podle slev'!G36</f>
        <v>860</v>
      </c>
      <c r="H36" s="39">
        <f>'Ceny podle slev'!H36</f>
        <v>1067</v>
      </c>
      <c r="I36" s="39">
        <f>'Ceny podle slev'!I36</f>
        <v>1159</v>
      </c>
      <c r="J36" s="39">
        <f>'Ceny podle slev'!J36</f>
        <v>1293</v>
      </c>
      <c r="K36" s="36">
        <f t="shared" ref="K36:K46" si="31">G36</f>
        <v>860</v>
      </c>
      <c r="L36" s="36">
        <f t="shared" ref="L36:L46" si="32">H36</f>
        <v>1067</v>
      </c>
      <c r="M36" s="36">
        <f t="shared" ref="M36:M46" si="33">I36</f>
        <v>1159</v>
      </c>
      <c r="N36" s="36">
        <f t="shared" ref="N36:N46" si="34">J36</f>
        <v>1293</v>
      </c>
      <c r="P36" s="23">
        <v>31.5</v>
      </c>
      <c r="Q36" s="35">
        <f>1-S36/R36</f>
        <v>0</v>
      </c>
      <c r="R36" s="11">
        <f>'Ceny podle slev'!R36</f>
        <v>853</v>
      </c>
      <c r="S36" s="36">
        <f t="shared" si="23"/>
        <v>853</v>
      </c>
      <c r="T36" s="35">
        <f>1-V36/U36</f>
        <v>0</v>
      </c>
      <c r="U36" s="11">
        <f>'Ceny podle slev'!U36</f>
        <v>1960</v>
      </c>
      <c r="V36" s="36">
        <f t="shared" si="24"/>
        <v>1960</v>
      </c>
    </row>
    <row r="37" spans="1:29" x14ac:dyDescent="0.2">
      <c r="A37" s="21">
        <v>150</v>
      </c>
      <c r="B37" s="21" t="s">
        <v>29</v>
      </c>
      <c r="C37" s="35">
        <f t="shared" si="27"/>
        <v>0</v>
      </c>
      <c r="D37" s="35">
        <f t="shared" si="28"/>
        <v>0</v>
      </c>
      <c r="E37" s="35">
        <f t="shared" si="29"/>
        <v>0</v>
      </c>
      <c r="F37" s="35">
        <f t="shared" si="30"/>
        <v>0</v>
      </c>
      <c r="G37" s="39">
        <f>'Ceny podle slev'!G37</f>
        <v>1060</v>
      </c>
      <c r="H37" s="39">
        <f>'Ceny podle slev'!H37</f>
        <v>1348</v>
      </c>
      <c r="I37" s="39">
        <f>'Ceny podle slev'!I37</f>
        <v>1494</v>
      </c>
      <c r="J37" s="39">
        <f>'Ceny podle slev'!J37</f>
        <v>1656</v>
      </c>
      <c r="K37" s="36">
        <f t="shared" si="31"/>
        <v>1060</v>
      </c>
      <c r="L37" s="36">
        <f t="shared" si="32"/>
        <v>1348</v>
      </c>
      <c r="M37" s="36">
        <f t="shared" si="33"/>
        <v>1494</v>
      </c>
      <c r="N37" s="36">
        <f t="shared" si="34"/>
        <v>1656</v>
      </c>
    </row>
    <row r="38" spans="1:29" x14ac:dyDescent="0.2">
      <c r="A38" s="21">
        <v>200</v>
      </c>
      <c r="B38" s="21" t="s">
        <v>30</v>
      </c>
      <c r="C38" s="35">
        <f t="shared" si="27"/>
        <v>0</v>
      </c>
      <c r="D38" s="35">
        <f t="shared" si="28"/>
        <v>0</v>
      </c>
      <c r="E38" s="35">
        <f t="shared" si="29"/>
        <v>0</v>
      </c>
      <c r="F38" s="35">
        <f t="shared" si="30"/>
        <v>0</v>
      </c>
      <c r="G38" s="39">
        <f>'Ceny podle slev'!G38</f>
        <v>1300</v>
      </c>
      <c r="H38" s="39">
        <f>'Ceny podle slev'!H38</f>
        <v>1675</v>
      </c>
      <c r="I38" s="39">
        <f>'Ceny podle slev'!I38</f>
        <v>1887</v>
      </c>
      <c r="J38" s="39">
        <f>'Ceny podle slev'!J38</f>
        <v>2090</v>
      </c>
      <c r="K38" s="36">
        <f t="shared" si="31"/>
        <v>1300</v>
      </c>
      <c r="L38" s="36">
        <f t="shared" si="32"/>
        <v>1675</v>
      </c>
      <c r="M38" s="36">
        <f t="shared" si="33"/>
        <v>1887</v>
      </c>
      <c r="N38" s="36">
        <f t="shared" si="34"/>
        <v>2090</v>
      </c>
      <c r="P38" s="3"/>
      <c r="Q38" s="43" t="s">
        <v>20</v>
      </c>
      <c r="R38" s="44"/>
      <c r="S38" s="45"/>
      <c r="U38" s="3"/>
      <c r="V38" s="49" t="s">
        <v>47</v>
      </c>
      <c r="W38" s="44"/>
      <c r="X38" s="45"/>
      <c r="Z38" s="3"/>
      <c r="AA38" s="43" t="s">
        <v>21</v>
      </c>
      <c r="AB38" s="44"/>
      <c r="AC38" s="45"/>
    </row>
    <row r="39" spans="1:29" x14ac:dyDescent="0.2">
      <c r="A39" s="21">
        <v>300</v>
      </c>
      <c r="B39" s="21" t="s">
        <v>31</v>
      </c>
      <c r="C39" s="35">
        <f t="shared" si="27"/>
        <v>0</v>
      </c>
      <c r="D39" s="35">
        <f t="shared" si="28"/>
        <v>0</v>
      </c>
      <c r="E39" s="35">
        <f t="shared" si="29"/>
        <v>0</v>
      </c>
      <c r="F39" s="35">
        <f t="shared" si="30"/>
        <v>0</v>
      </c>
      <c r="G39" s="39">
        <f>'Ceny podle slev'!G39</f>
        <v>1650</v>
      </c>
      <c r="H39" s="39">
        <f>'Ceny podle slev'!H39</f>
        <v>2099</v>
      </c>
      <c r="I39" s="39">
        <f>'Ceny podle slev'!I39</f>
        <v>2360</v>
      </c>
      <c r="J39" s="39">
        <f>'Ceny podle slev'!J39</f>
        <v>2595</v>
      </c>
      <c r="K39" s="36">
        <f t="shared" si="31"/>
        <v>1650</v>
      </c>
      <c r="L39" s="36">
        <f t="shared" si="32"/>
        <v>2099</v>
      </c>
      <c r="M39" s="36">
        <f t="shared" si="33"/>
        <v>2360</v>
      </c>
      <c r="N39" s="36">
        <f t="shared" si="34"/>
        <v>2595</v>
      </c>
      <c r="P39" s="3"/>
      <c r="Q39" s="46"/>
      <c r="R39" s="47"/>
      <c r="S39" s="48"/>
      <c r="U39" s="3"/>
      <c r="V39" s="46"/>
      <c r="W39" s="47"/>
      <c r="X39" s="48"/>
      <c r="Z39" s="3"/>
      <c r="AA39" s="46"/>
      <c r="AB39" s="47"/>
      <c r="AC39" s="48"/>
    </row>
    <row r="40" spans="1:29" x14ac:dyDescent="0.2">
      <c r="A40" s="21">
        <v>400</v>
      </c>
      <c r="B40" s="21" t="s">
        <v>32</v>
      </c>
      <c r="C40" s="35">
        <f t="shared" si="27"/>
        <v>0</v>
      </c>
      <c r="D40" s="35">
        <f t="shared" si="28"/>
        <v>0</v>
      </c>
      <c r="E40" s="35">
        <f t="shared" si="29"/>
        <v>0</v>
      </c>
      <c r="F40" s="35">
        <f t="shared" si="30"/>
        <v>0</v>
      </c>
      <c r="G40" s="39">
        <f>'Ceny podle slev'!G40</f>
        <v>2000</v>
      </c>
      <c r="H40" s="39">
        <f>'Ceny podle slev'!H40</f>
        <v>2523</v>
      </c>
      <c r="I40" s="39">
        <f>'Ceny podle slev'!I40</f>
        <v>2837</v>
      </c>
      <c r="J40" s="39">
        <f>'Ceny podle slev'!J40</f>
        <v>3099</v>
      </c>
      <c r="K40" s="36">
        <f t="shared" si="31"/>
        <v>2000</v>
      </c>
      <c r="L40" s="36">
        <f t="shared" si="32"/>
        <v>2523</v>
      </c>
      <c r="M40" s="36">
        <f t="shared" si="33"/>
        <v>2837</v>
      </c>
      <c r="N40" s="36">
        <f t="shared" si="34"/>
        <v>3099</v>
      </c>
      <c r="P40" s="19" t="s">
        <v>22</v>
      </c>
      <c r="Q40" s="69" t="s">
        <v>6</v>
      </c>
      <c r="R40" s="4" t="s">
        <v>7</v>
      </c>
      <c r="S40" s="6" t="s">
        <v>8</v>
      </c>
      <c r="T40" s="3"/>
      <c r="U40" s="19" t="s">
        <v>22</v>
      </c>
      <c r="V40" s="69" t="s">
        <v>6</v>
      </c>
      <c r="W40" s="4" t="s">
        <v>7</v>
      </c>
      <c r="X40" s="6" t="s">
        <v>8</v>
      </c>
      <c r="Y40" s="3"/>
      <c r="Z40" s="19" t="s">
        <v>22</v>
      </c>
      <c r="AA40" s="69" t="s">
        <v>6</v>
      </c>
      <c r="AB40" s="4" t="s">
        <v>7</v>
      </c>
      <c r="AC40" s="6" t="s">
        <v>8</v>
      </c>
    </row>
    <row r="41" spans="1:29" x14ac:dyDescent="0.2">
      <c r="A41" s="21">
        <v>500</v>
      </c>
      <c r="B41" s="21" t="s">
        <v>33</v>
      </c>
      <c r="C41" s="35">
        <f t="shared" si="27"/>
        <v>0</v>
      </c>
      <c r="D41" s="35">
        <f t="shared" si="28"/>
        <v>0</v>
      </c>
      <c r="E41" s="35">
        <f t="shared" si="29"/>
        <v>0</v>
      </c>
      <c r="F41" s="35">
        <f t="shared" si="30"/>
        <v>0</v>
      </c>
      <c r="G41" s="39">
        <f>'Ceny podle slev'!G41</f>
        <v>2651</v>
      </c>
      <c r="H41" s="39">
        <f>'Ceny podle slev'!H41</f>
        <v>3301</v>
      </c>
      <c r="I41" s="39">
        <f>'Ceny podle slev'!I41</f>
        <v>3730</v>
      </c>
      <c r="J41" s="39">
        <f>'Ceny podle slev'!J41</f>
        <v>4064</v>
      </c>
      <c r="K41" s="36">
        <f t="shared" si="31"/>
        <v>2651</v>
      </c>
      <c r="L41" s="36">
        <f t="shared" si="32"/>
        <v>3301</v>
      </c>
      <c r="M41" s="36">
        <f t="shared" si="33"/>
        <v>3730</v>
      </c>
      <c r="N41" s="36">
        <f t="shared" si="34"/>
        <v>4064</v>
      </c>
      <c r="P41" s="20" t="s">
        <v>23</v>
      </c>
      <c r="Q41" s="70"/>
      <c r="R41" s="7" t="s">
        <v>10</v>
      </c>
      <c r="S41" s="8" t="s">
        <v>10</v>
      </c>
      <c r="T41" s="3"/>
      <c r="U41" s="20" t="s">
        <v>23</v>
      </c>
      <c r="V41" s="70"/>
      <c r="W41" s="7" t="s">
        <v>10</v>
      </c>
      <c r="X41" s="8" t="s">
        <v>10</v>
      </c>
      <c r="Y41" s="3"/>
      <c r="Z41" s="20" t="s">
        <v>23</v>
      </c>
      <c r="AA41" s="70"/>
      <c r="AB41" s="7" t="s">
        <v>10</v>
      </c>
      <c r="AC41" s="8" t="s">
        <v>10</v>
      </c>
    </row>
    <row r="42" spans="1:29" x14ac:dyDescent="0.2">
      <c r="A42" s="21">
        <v>700</v>
      </c>
      <c r="B42" s="21" t="s">
        <v>34</v>
      </c>
      <c r="C42" s="35">
        <f t="shared" si="27"/>
        <v>0</v>
      </c>
      <c r="D42" s="35">
        <f t="shared" si="28"/>
        <v>0</v>
      </c>
      <c r="E42" s="35">
        <f t="shared" si="29"/>
        <v>0</v>
      </c>
      <c r="F42" s="35">
        <f t="shared" si="30"/>
        <v>0</v>
      </c>
      <c r="G42" s="39">
        <f>'Ceny podle slev'!G42</f>
        <v>3022</v>
      </c>
      <c r="H42" s="39">
        <f>'Ceny podle slev'!H42</f>
        <v>3822</v>
      </c>
      <c r="I42" s="39">
        <f>'Ceny podle slev'!I42</f>
        <v>4388</v>
      </c>
      <c r="J42" s="39">
        <f>'Ceny podle slev'!J42</f>
        <v>4823</v>
      </c>
      <c r="K42" s="36">
        <f t="shared" si="31"/>
        <v>3022</v>
      </c>
      <c r="L42" s="36">
        <f t="shared" si="32"/>
        <v>3822</v>
      </c>
      <c r="M42" s="36">
        <f t="shared" si="33"/>
        <v>4388</v>
      </c>
      <c r="N42" s="36">
        <f t="shared" si="34"/>
        <v>4823</v>
      </c>
      <c r="P42" s="21">
        <v>1000</v>
      </c>
      <c r="Q42" s="35">
        <f t="shared" ref="Q42:Q46" si="35">1-S42/R42</f>
        <v>0</v>
      </c>
      <c r="R42" s="11">
        <f>'Ceny podle slev'!R42</f>
        <v>77</v>
      </c>
      <c r="S42" s="36">
        <f t="shared" ref="S42:S46" si="36">R42</f>
        <v>77</v>
      </c>
      <c r="T42" s="3"/>
      <c r="U42" s="21">
        <v>1000</v>
      </c>
      <c r="V42" s="35">
        <f t="shared" ref="V42:V45" si="37">1-X42/W42</f>
        <v>0</v>
      </c>
      <c r="W42" s="11">
        <f>'Ceny podle slev'!W42</f>
        <v>99</v>
      </c>
      <c r="X42" s="36">
        <f t="shared" ref="X42:X45" si="38">W42</f>
        <v>99</v>
      </c>
      <c r="Y42" s="3"/>
      <c r="Z42" s="21">
        <v>1000</v>
      </c>
      <c r="AA42" s="35">
        <f>1-AC42/AB42</f>
        <v>0</v>
      </c>
      <c r="AB42" s="11">
        <f>'Ceny podle slev'!AB42</f>
        <v>77</v>
      </c>
      <c r="AC42" s="36">
        <f t="shared" ref="AC42:AC45" si="39">AB42</f>
        <v>77</v>
      </c>
    </row>
    <row r="43" spans="1:29" x14ac:dyDescent="0.2">
      <c r="A43" s="21">
        <v>1000</v>
      </c>
      <c r="B43" s="21" t="s">
        <v>35</v>
      </c>
      <c r="C43" s="35">
        <f t="shared" si="27"/>
        <v>0</v>
      </c>
      <c r="D43" s="35">
        <f t="shared" si="28"/>
        <v>0</v>
      </c>
      <c r="E43" s="35">
        <f t="shared" si="29"/>
        <v>0</v>
      </c>
      <c r="F43" s="35">
        <f t="shared" si="30"/>
        <v>0</v>
      </c>
      <c r="G43" s="39">
        <f>'Ceny podle slev'!G43</f>
        <v>3610</v>
      </c>
      <c r="H43" s="39">
        <f>'Ceny podle slev'!H43</f>
        <v>4619</v>
      </c>
      <c r="I43" s="39">
        <f>'Ceny podle slev'!I43</f>
        <v>5380</v>
      </c>
      <c r="J43" s="39">
        <f>'Ceny podle slev'!J43</f>
        <v>6003</v>
      </c>
      <c r="K43" s="36">
        <f t="shared" si="31"/>
        <v>3610</v>
      </c>
      <c r="L43" s="36">
        <f t="shared" si="32"/>
        <v>4619</v>
      </c>
      <c r="M43" s="36">
        <f t="shared" si="33"/>
        <v>5380</v>
      </c>
      <c r="N43" s="36">
        <f t="shared" si="34"/>
        <v>6003</v>
      </c>
      <c r="P43" s="21">
        <v>5000</v>
      </c>
      <c r="Q43" s="35">
        <f t="shared" si="35"/>
        <v>0</v>
      </c>
      <c r="R43" s="11">
        <f>'Ceny podle slev'!R43</f>
        <v>99</v>
      </c>
      <c r="S43" s="36">
        <f t="shared" si="36"/>
        <v>99</v>
      </c>
      <c r="T43" s="3"/>
      <c r="U43" s="21">
        <v>5000</v>
      </c>
      <c r="V43" s="35">
        <f t="shared" si="37"/>
        <v>0</v>
      </c>
      <c r="W43" s="11">
        <f>'Ceny podle slev'!W43</f>
        <v>112</v>
      </c>
      <c r="X43" s="36">
        <f t="shared" si="38"/>
        <v>112</v>
      </c>
      <c r="Y43" s="3"/>
      <c r="Z43" s="21">
        <v>5000</v>
      </c>
      <c r="AA43" s="35">
        <f>1-AC43/AB43</f>
        <v>0</v>
      </c>
      <c r="AB43" s="11">
        <f>'Ceny podle slev'!AB43</f>
        <v>99</v>
      </c>
      <c r="AC43" s="36">
        <f t="shared" si="39"/>
        <v>99</v>
      </c>
    </row>
    <row r="44" spans="1:29" x14ac:dyDescent="0.2">
      <c r="A44" s="21">
        <v>1500</v>
      </c>
      <c r="B44" s="21" t="s">
        <v>36</v>
      </c>
      <c r="C44" s="35">
        <f t="shared" si="27"/>
        <v>0</v>
      </c>
      <c r="D44" s="35">
        <f t="shared" si="28"/>
        <v>0</v>
      </c>
      <c r="E44" s="35">
        <f t="shared" si="29"/>
        <v>0</v>
      </c>
      <c r="F44" s="35">
        <f t="shared" si="30"/>
        <v>0</v>
      </c>
      <c r="G44" s="39">
        <f>'Ceny podle slev'!G44</f>
        <v>4517</v>
      </c>
      <c r="H44" s="39">
        <f>'Ceny podle slev'!H44</f>
        <v>5949</v>
      </c>
      <c r="I44" s="39">
        <f>'Ceny podle slev'!I44</f>
        <v>7017</v>
      </c>
      <c r="J44" s="39">
        <f>'Ceny podle slev'!J44</f>
        <v>7856</v>
      </c>
      <c r="K44" s="36">
        <f t="shared" si="31"/>
        <v>4517</v>
      </c>
      <c r="L44" s="36">
        <f t="shared" si="32"/>
        <v>5949</v>
      </c>
      <c r="M44" s="36">
        <f t="shared" si="33"/>
        <v>7017</v>
      </c>
      <c r="N44" s="36">
        <f t="shared" si="34"/>
        <v>7856</v>
      </c>
      <c r="P44" s="21">
        <v>20000</v>
      </c>
      <c r="Q44" s="35">
        <f t="shared" si="35"/>
        <v>0</v>
      </c>
      <c r="R44" s="11">
        <f>'Ceny podle slev'!R44</f>
        <v>119</v>
      </c>
      <c r="S44" s="36">
        <f t="shared" si="36"/>
        <v>119</v>
      </c>
      <c r="T44" s="3"/>
      <c r="U44" s="21">
        <v>20000</v>
      </c>
      <c r="V44" s="35">
        <f t="shared" si="37"/>
        <v>0</v>
      </c>
      <c r="W44" s="11">
        <f>'Ceny podle slev'!W44</f>
        <v>134</v>
      </c>
      <c r="X44" s="36">
        <f t="shared" si="38"/>
        <v>134</v>
      </c>
      <c r="Y44" s="3"/>
      <c r="Z44" s="21">
        <v>20000</v>
      </c>
      <c r="AA44" s="35">
        <f>1-AC44/AB44</f>
        <v>0</v>
      </c>
      <c r="AB44" s="11">
        <f>'Ceny podle slev'!AB44</f>
        <v>119</v>
      </c>
      <c r="AC44" s="36">
        <f t="shared" si="39"/>
        <v>119</v>
      </c>
    </row>
    <row r="45" spans="1:29" x14ac:dyDescent="0.2">
      <c r="A45" s="21">
        <v>2000</v>
      </c>
      <c r="B45" s="21" t="s">
        <v>37</v>
      </c>
      <c r="C45" s="35">
        <f t="shared" si="27"/>
        <v>0</v>
      </c>
      <c r="D45" s="35">
        <f t="shared" si="28"/>
        <v>0</v>
      </c>
      <c r="E45" s="35">
        <f t="shared" si="29"/>
        <v>0</v>
      </c>
      <c r="F45" s="35">
        <f t="shared" si="30"/>
        <v>0</v>
      </c>
      <c r="G45" s="39">
        <f>'Ceny podle slev'!G45</f>
        <v>5346</v>
      </c>
      <c r="H45" s="39">
        <f>'Ceny podle slev'!H45</f>
        <v>7402</v>
      </c>
      <c r="I45" s="39">
        <f>'Ceny podle slev'!I45</f>
        <v>8700</v>
      </c>
      <c r="J45" s="39">
        <f>'Ceny podle slev'!J45</f>
        <v>9711</v>
      </c>
      <c r="K45" s="36">
        <f t="shared" si="31"/>
        <v>5346</v>
      </c>
      <c r="L45" s="36">
        <f t="shared" si="32"/>
        <v>7402</v>
      </c>
      <c r="M45" s="36">
        <f t="shared" si="33"/>
        <v>8700</v>
      </c>
      <c r="N45" s="36">
        <f t="shared" si="34"/>
        <v>9711</v>
      </c>
      <c r="P45" s="21">
        <v>50000</v>
      </c>
      <c r="Q45" s="35">
        <f t="shared" si="35"/>
        <v>0</v>
      </c>
      <c r="R45" s="11">
        <f>'Ceny podle slev'!R45</f>
        <v>168</v>
      </c>
      <c r="S45" s="36">
        <f t="shared" si="36"/>
        <v>168</v>
      </c>
      <c r="T45" s="3"/>
      <c r="U45" s="21">
        <v>35000</v>
      </c>
      <c r="V45" s="35">
        <f t="shared" si="37"/>
        <v>0</v>
      </c>
      <c r="W45" s="11">
        <f>'Ceny podle slev'!W45</f>
        <v>155</v>
      </c>
      <c r="X45" s="36">
        <f t="shared" si="38"/>
        <v>155</v>
      </c>
      <c r="Y45" s="3"/>
      <c r="Z45" s="21">
        <v>35000</v>
      </c>
      <c r="AA45" s="35">
        <f>1-AC45/AB45</f>
        <v>0</v>
      </c>
      <c r="AB45" s="11">
        <f>'Ceny podle slev'!AB45</f>
        <v>168</v>
      </c>
      <c r="AC45" s="36">
        <f t="shared" si="39"/>
        <v>168</v>
      </c>
    </row>
    <row r="46" spans="1:29" x14ac:dyDescent="0.2">
      <c r="A46" s="21">
        <v>3000</v>
      </c>
      <c r="B46" s="21" t="s">
        <v>38</v>
      </c>
      <c r="C46" s="35">
        <f t="shared" si="27"/>
        <v>0</v>
      </c>
      <c r="D46" s="35">
        <f t="shared" si="28"/>
        <v>0</v>
      </c>
      <c r="E46" s="35">
        <f t="shared" si="29"/>
        <v>0</v>
      </c>
      <c r="F46" s="35">
        <f t="shared" si="30"/>
        <v>0</v>
      </c>
      <c r="G46" s="39">
        <f>'Ceny podle slev'!G46</f>
        <v>7010</v>
      </c>
      <c r="H46" s="39">
        <f>'Ceny podle slev'!H46</f>
        <v>10117</v>
      </c>
      <c r="I46" s="39">
        <f>'Ceny podle slev'!I46</f>
        <v>11976</v>
      </c>
      <c r="J46" s="39">
        <f>'Ceny podle slev'!J46</f>
        <v>13405</v>
      </c>
      <c r="K46" s="36">
        <f t="shared" si="31"/>
        <v>7010</v>
      </c>
      <c r="L46" s="36">
        <f t="shared" si="32"/>
        <v>10117</v>
      </c>
      <c r="M46" s="36">
        <f t="shared" si="33"/>
        <v>11976</v>
      </c>
      <c r="N46" s="36">
        <f t="shared" si="34"/>
        <v>13405</v>
      </c>
      <c r="P46" s="21">
        <v>80000</v>
      </c>
      <c r="Q46" s="35">
        <f t="shared" si="35"/>
        <v>0</v>
      </c>
      <c r="R46" s="11">
        <f>'Ceny podle slev'!R46</f>
        <v>295</v>
      </c>
      <c r="S46" s="36">
        <f t="shared" si="36"/>
        <v>295</v>
      </c>
      <c r="T46" s="3"/>
      <c r="U46" s="3"/>
      <c r="V46" s="3"/>
      <c r="W46" s="3"/>
      <c r="X46" s="3"/>
      <c r="Y46" s="3"/>
    </row>
  </sheetData>
  <sheetProtection algorithmName="SHA-512" hashValue="cS2dGtqiuUHMM5ybaAs0hesue4mEwnkZpxnDyhy7zpjCCuPZNBBY1zX4PJXBLA/btCUkxuBrADqJUlnH+zD8HA==" saltValue="Gq9eFqNBq9d7/zAJU06QCQ==" spinCount="100000" sheet="1" objects="1" scenarios="1"/>
  <mergeCells count="66">
    <mergeCell ref="Q40:Q41"/>
    <mergeCell ref="B6:B7"/>
    <mergeCell ref="B23:D24"/>
    <mergeCell ref="B25:B26"/>
    <mergeCell ref="C33:C34"/>
    <mergeCell ref="D33:D34"/>
    <mergeCell ref="E33:E34"/>
    <mergeCell ref="F33:F34"/>
    <mergeCell ref="E31:E32"/>
    <mergeCell ref="F31:F32"/>
    <mergeCell ref="G6:G7"/>
    <mergeCell ref="M31:M32"/>
    <mergeCell ref="N31:N32"/>
    <mergeCell ref="C29:N30"/>
    <mergeCell ref="G31:G32"/>
    <mergeCell ref="C31:C32"/>
    <mergeCell ref="W24:Y24"/>
    <mergeCell ref="AA38:AC39"/>
    <mergeCell ref="AA40:AA41"/>
    <mergeCell ref="AA26:AC27"/>
    <mergeCell ref="W16:Y17"/>
    <mergeCell ref="W18:W19"/>
    <mergeCell ref="Z24:AB24"/>
    <mergeCell ref="Z16:AB17"/>
    <mergeCell ref="Z18:Z19"/>
    <mergeCell ref="V40:V41"/>
    <mergeCell ref="V38:X39"/>
    <mergeCell ref="G15:I16"/>
    <mergeCell ref="Q38:S39"/>
    <mergeCell ref="Q1:V2"/>
    <mergeCell ref="L31:L32"/>
    <mergeCell ref="H31:H32"/>
    <mergeCell ref="Q30:Q31"/>
    <mergeCell ref="T30:T31"/>
    <mergeCell ref="Q26:V27"/>
    <mergeCell ref="Q28:S29"/>
    <mergeCell ref="T28:V29"/>
    <mergeCell ref="B1:L2"/>
    <mergeCell ref="Q14:AB15"/>
    <mergeCell ref="T12:V12"/>
    <mergeCell ref="L15:N16"/>
    <mergeCell ref="D31:D32"/>
    <mergeCell ref="T16:V17"/>
    <mergeCell ref="T18:T19"/>
    <mergeCell ref="Q16:S17"/>
    <mergeCell ref="Q18:Q19"/>
    <mergeCell ref="G17:G18"/>
    <mergeCell ref="B15:D16"/>
    <mergeCell ref="B17:B18"/>
    <mergeCell ref="I31:I32"/>
    <mergeCell ref="J31:J32"/>
    <mergeCell ref="K31:K32"/>
    <mergeCell ref="Q24:S24"/>
    <mergeCell ref="B4:D5"/>
    <mergeCell ref="G4:I5"/>
    <mergeCell ref="L4:N5"/>
    <mergeCell ref="L6:L7"/>
    <mergeCell ref="Y1:AD2"/>
    <mergeCell ref="Q3:S4"/>
    <mergeCell ref="Y3:AA4"/>
    <mergeCell ref="AB3:AD4"/>
    <mergeCell ref="AB5:AB6"/>
    <mergeCell ref="T5:T6"/>
    <mergeCell ref="Y5:Y6"/>
    <mergeCell ref="T3:V4"/>
    <mergeCell ref="Q5:Q6"/>
  </mergeCells>
  <pageMargins left="0.7" right="0.7" top="0.78740157499999996" bottom="0.78740157499999996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72FB05688F842B67D3CEF1E6DFC94" ma:contentTypeVersion="16" ma:contentTypeDescription="Create a new document." ma:contentTypeScope="" ma:versionID="8b3df239e1039646bc740ce9282d2989">
  <xsd:schema xmlns:xsd="http://www.w3.org/2001/XMLSchema" xmlns:xs="http://www.w3.org/2001/XMLSchema" xmlns:p="http://schemas.microsoft.com/office/2006/metadata/properties" xmlns:ns2="c151cb6d-3117-4642-a60d-78a46ea0d5c4" xmlns:ns3="bcc9aff1-26a4-462c-b8aa-c6d8049c7386" targetNamespace="http://schemas.microsoft.com/office/2006/metadata/properties" ma:root="true" ma:fieldsID="fad96e46dd64b1f4f9ec849b6a809353" ns2:_="" ns3:_="">
    <xsd:import namespace="c151cb6d-3117-4642-a60d-78a46ea0d5c4"/>
    <xsd:import namespace="bcc9aff1-26a4-462c-b8aa-c6d8049c7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1cb6d-3117-4642-a60d-78a46ea0d5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b9e2a73-f419-4c44-99f5-cd310bbfd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9aff1-26a4-462c-b8aa-c6d8049c738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aaa09b-2c84-4ebc-a17f-fb2630a56420}" ma:internalName="TaxCatchAll" ma:showField="CatchAllData" ma:web="bcc9aff1-26a4-462c-b8aa-c6d8049c73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51cb6d-3117-4642-a60d-78a46ea0d5c4">
      <Terms xmlns="http://schemas.microsoft.com/office/infopath/2007/PartnerControls"/>
    </lcf76f155ced4ddcb4097134ff3c332f>
    <TaxCatchAll xmlns="bcc9aff1-26a4-462c-b8aa-c6d8049c73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20E01-F65E-44B5-A5AC-42349705A6E6}"/>
</file>

<file path=customXml/itemProps2.xml><?xml version="1.0" encoding="utf-8"?>
<ds:datastoreItem xmlns:ds="http://schemas.openxmlformats.org/officeDocument/2006/customXml" ds:itemID="{3D28847B-4E34-4047-B1C6-C5DD38451E7C}">
  <ds:schemaRefs>
    <ds:schemaRef ds:uri="http://schemas.microsoft.com/office/2006/metadata/properties"/>
    <ds:schemaRef ds:uri="http://schemas.microsoft.com/office/infopath/2007/PartnerControls"/>
    <ds:schemaRef ds:uri="102ea903-4c02-4a37-bb7b-1444869ff0b9"/>
    <ds:schemaRef ds:uri="a2237632-c0f8-417e-b519-19b39a86fca3"/>
    <ds:schemaRef ds:uri="c151cb6d-3117-4642-a60d-78a46ea0d5c4"/>
    <ds:schemaRef ds:uri="bcc9aff1-26a4-462c-b8aa-c6d8049c7386"/>
  </ds:schemaRefs>
</ds:datastoreItem>
</file>

<file path=customXml/itemProps3.xml><?xml version="1.0" encoding="utf-8"?>
<ds:datastoreItem xmlns:ds="http://schemas.openxmlformats.org/officeDocument/2006/customXml" ds:itemID="{F6CE061D-83DD-4A04-885B-A072A08D90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Návod</vt:lpstr>
      <vt:lpstr>Ceny podle slev</vt:lpstr>
      <vt:lpstr>Slevy podle 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2026-01-05T08:20:22Z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0x010100ACE72FB05688F842B67D3CEF1E6DFC94</vt:lpwstr>
  </property>
  <property fmtid="{D5CDD505-2E9C-101B-9397-08002B2CF9AE}" pid="3" name="MSIP_Label_736915f3-2f02-4945-8997-f2963298db46_Enabled">
    <vt:lpwstr>true</vt:lpwstr>
  </property>
  <property fmtid="{D5CDD505-2E9C-101B-9397-08002B2CF9AE}" pid="4" name="MSIP_Label_736915f3-2f02-4945-8997-f2963298db46_SetDate">
    <vt:lpwstr>2022-10-31T14:37:46Z</vt:lpwstr>
  </property>
  <property fmtid="{D5CDD505-2E9C-101B-9397-08002B2CF9AE}" pid="5" name="MSIP_Label_736915f3-2f02-4945-8997-f2963298db46_Method">
    <vt:lpwstr>Standard</vt:lpwstr>
  </property>
  <property fmtid="{D5CDD505-2E9C-101B-9397-08002B2CF9AE}" pid="6" name="MSIP_Label_736915f3-2f02-4945-8997-f2963298db46_Name">
    <vt:lpwstr>Internal</vt:lpwstr>
  </property>
  <property fmtid="{D5CDD505-2E9C-101B-9397-08002B2CF9AE}" pid="7" name="MSIP_Label_736915f3-2f02-4945-8997-f2963298db46_SiteId">
    <vt:lpwstr>cd99fef8-1cd3-4a2a-9bdf-15531181d65e</vt:lpwstr>
  </property>
  <property fmtid="{D5CDD505-2E9C-101B-9397-08002B2CF9AE}" pid="8" name="MSIP_Label_736915f3-2f02-4945-8997-f2963298db46_ActionId">
    <vt:lpwstr>ce736f21-32a3-472c-bf42-9cf4d2a22dd8</vt:lpwstr>
  </property>
  <property fmtid="{D5CDD505-2E9C-101B-9397-08002B2CF9AE}" pid="9" name="MSIP_Label_736915f3-2f02-4945-8997-f2963298db46_ContentBits">
    <vt:lpwstr>1</vt:lpwstr>
  </property>
  <property fmtid="{D5CDD505-2E9C-101B-9397-08002B2CF9AE}" pid="10" name="MediaServiceImageTags">
    <vt:lpwstr/>
  </property>
</Properties>
</file>